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inaipido-my.sharepoint.com/personal/jeison_sanchez_inaipi_gob_do/Documents/Escritorio/Informes y Estadísticas INAIPI/INAIPI/Datos Estadístico al mes de abril 2026/"/>
    </mc:Choice>
  </mc:AlternateContent>
  <xr:revisionPtr revIDLastSave="16" documentId="11_AD4D2F04E46CFB4ACB3E20A31D15DE6A693EDF2E" xr6:coauthVersionLast="47" xr6:coauthVersionMax="47" xr10:uidLastSave="{978382A5-4E66-472B-826B-277E95542729}"/>
  <bookViews>
    <workbookView xWindow="-120" yWindow="-120" windowWidth="20730" windowHeight="11040" xr2:uid="{00000000-000D-0000-FFFF-FFFF00000000}"/>
  </bookViews>
  <sheets>
    <sheet name="Tablas y Graficos " sheetId="2" r:id="rId1"/>
    <sheet name="Anexo 01- Centros" sheetId="3" r:id="rId2"/>
    <sheet name="Anexo 02 - Cobertura " sheetId="4" r:id="rId3"/>
    <sheet name="Anexo 03 - Egresos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56" i="2" l="1"/>
  <c r="V1255" i="2"/>
  <c r="V1254" i="2"/>
  <c r="V1253" i="2"/>
  <c r="H665" i="2"/>
  <c r="G665" i="2"/>
  <c r="I665" i="2" s="1"/>
  <c r="I664" i="2"/>
  <c r="I663" i="2"/>
  <c r="I662" i="2"/>
  <c r="I661" i="2"/>
  <c r="I660" i="2"/>
  <c r="I659" i="2"/>
  <c r="I658" i="2"/>
  <c r="I657" i="2"/>
  <c r="I656" i="2"/>
  <c r="I655" i="2"/>
  <c r="H648" i="2"/>
  <c r="I648" i="2" s="1"/>
  <c r="G648" i="2"/>
  <c r="I647" i="2"/>
  <c r="K650" i="2" s="1"/>
  <c r="I646" i="2"/>
  <c r="I645" i="2"/>
  <c r="K651" i="2" s="1"/>
  <c r="I644" i="2"/>
  <c r="I643" i="2"/>
  <c r="I642" i="2"/>
  <c r="H634" i="2"/>
  <c r="H595" i="2"/>
  <c r="I594" i="2" s="1"/>
  <c r="G595" i="2"/>
  <c r="I593" i="2"/>
  <c r="H586" i="2"/>
  <c r="H577" i="2"/>
  <c r="H570" i="2"/>
  <c r="I557" i="2"/>
  <c r="I556" i="2"/>
  <c r="I555" i="2"/>
  <c r="I554" i="2"/>
  <c r="I553" i="2"/>
  <c r="I552" i="2"/>
  <c r="G551" i="2"/>
  <c r="I551" i="2" s="1"/>
  <c r="I550" i="2"/>
  <c r="I549" i="2"/>
  <c r="I548" i="2"/>
  <c r="I547" i="2"/>
  <c r="I546" i="2"/>
  <c r="I531" i="2"/>
  <c r="I530" i="2"/>
  <c r="I529" i="2"/>
  <c r="I528" i="2"/>
  <c r="G518" i="2"/>
  <c r="H517" i="2" s="1"/>
  <c r="H515" i="2"/>
  <c r="H514" i="2"/>
  <c r="H510" i="2"/>
  <c r="I500" i="2"/>
  <c r="G500" i="2"/>
  <c r="H499" i="2"/>
  <c r="H498" i="2"/>
  <c r="H497" i="2"/>
  <c r="H496" i="2"/>
  <c r="H495" i="2"/>
  <c r="H494" i="2"/>
  <c r="K489" i="2"/>
  <c r="J489" i="2"/>
  <c r="M487" i="2"/>
  <c r="M486" i="2"/>
  <c r="M485" i="2"/>
  <c r="M484" i="2"/>
  <c r="I484" i="2"/>
  <c r="M483" i="2"/>
  <c r="I483" i="2"/>
  <c r="M482" i="2"/>
  <c r="I482" i="2"/>
  <c r="M481" i="2"/>
  <c r="I481" i="2"/>
  <c r="M480" i="2"/>
  <c r="I480" i="2"/>
  <c r="M479" i="2"/>
  <c r="I479" i="2"/>
  <c r="M478" i="2"/>
  <c r="I478" i="2"/>
  <c r="M477" i="2"/>
  <c r="I477" i="2"/>
  <c r="M476" i="2"/>
  <c r="I476" i="2"/>
  <c r="M475" i="2"/>
  <c r="I475" i="2"/>
  <c r="M474" i="2"/>
  <c r="I474" i="2"/>
  <c r="M473" i="2"/>
  <c r="I473" i="2"/>
  <c r="M472" i="2"/>
  <c r="I472" i="2"/>
  <c r="M471" i="2"/>
  <c r="I471" i="2"/>
  <c r="M470" i="2"/>
  <c r="I470" i="2"/>
  <c r="M469" i="2"/>
  <c r="I469" i="2"/>
  <c r="M468" i="2"/>
  <c r="I468" i="2"/>
  <c r="M467" i="2"/>
  <c r="I467" i="2"/>
  <c r="M466" i="2"/>
  <c r="I466" i="2"/>
  <c r="M465" i="2"/>
  <c r="I465" i="2"/>
  <c r="M464" i="2"/>
  <c r="I464" i="2"/>
  <c r="M463" i="2"/>
  <c r="I463" i="2"/>
  <c r="M462" i="2"/>
  <c r="I462" i="2"/>
  <c r="M461" i="2"/>
  <c r="I461" i="2"/>
  <c r="M460" i="2"/>
  <c r="I460" i="2"/>
  <c r="M459" i="2"/>
  <c r="I459" i="2"/>
  <c r="M458" i="2"/>
  <c r="I458" i="2"/>
  <c r="M457" i="2"/>
  <c r="I457" i="2"/>
  <c r="M456" i="2"/>
  <c r="I456" i="2"/>
  <c r="M455" i="2"/>
  <c r="I455" i="2"/>
  <c r="M454" i="2"/>
  <c r="I454" i="2"/>
  <c r="M453" i="2"/>
  <c r="J453" i="2"/>
  <c r="I453" i="2"/>
  <c r="M452" i="2"/>
  <c r="I452" i="2"/>
  <c r="M451" i="2"/>
  <c r="I451" i="2"/>
  <c r="M450" i="2"/>
  <c r="I450" i="2"/>
  <c r="M449" i="2"/>
  <c r="I449" i="2"/>
  <c r="M448" i="2"/>
  <c r="I448" i="2"/>
  <c r="M447" i="2"/>
  <c r="I447" i="2"/>
  <c r="M446" i="2"/>
  <c r="I446" i="2"/>
  <c r="M445" i="2"/>
  <c r="I445" i="2"/>
  <c r="M444" i="2"/>
  <c r="I444" i="2"/>
  <c r="M443" i="2"/>
  <c r="I443" i="2"/>
  <c r="M442" i="2"/>
  <c r="I442" i="2"/>
  <c r="M441" i="2"/>
  <c r="I441" i="2"/>
  <c r="M440" i="2"/>
  <c r="I440" i="2"/>
  <c r="M439" i="2"/>
  <c r="I439" i="2"/>
  <c r="M438" i="2"/>
  <c r="I438" i="2"/>
  <c r="M437" i="2"/>
  <c r="I437" i="2"/>
  <c r="M436" i="2"/>
  <c r="I436" i="2"/>
  <c r="M435" i="2"/>
  <c r="I435" i="2"/>
  <c r="M434" i="2"/>
  <c r="I434" i="2"/>
  <c r="M433" i="2"/>
  <c r="I433" i="2"/>
  <c r="M432" i="2"/>
  <c r="I432" i="2"/>
  <c r="M431" i="2"/>
  <c r="I431" i="2"/>
  <c r="M430" i="2"/>
  <c r="I430" i="2"/>
  <c r="M429" i="2"/>
  <c r="I429" i="2"/>
  <c r="M428" i="2"/>
  <c r="I428" i="2"/>
  <c r="M427" i="2"/>
  <c r="I427" i="2"/>
  <c r="M426" i="2"/>
  <c r="I426" i="2"/>
  <c r="M425" i="2"/>
  <c r="I425" i="2"/>
  <c r="M424" i="2"/>
  <c r="I424" i="2"/>
  <c r="M423" i="2"/>
  <c r="I423" i="2"/>
  <c r="M422" i="2"/>
  <c r="I422" i="2"/>
  <c r="M421" i="2"/>
  <c r="I421" i="2"/>
  <c r="M420" i="2"/>
  <c r="I420" i="2"/>
  <c r="M419" i="2"/>
  <c r="I419" i="2"/>
  <c r="M418" i="2"/>
  <c r="I418" i="2"/>
  <c r="M417" i="2"/>
  <c r="I417" i="2"/>
  <c r="M416" i="2"/>
  <c r="I416" i="2"/>
  <c r="M415" i="2"/>
  <c r="I415" i="2"/>
  <c r="M414" i="2"/>
  <c r="I414" i="2"/>
  <c r="M413" i="2"/>
  <c r="I413" i="2"/>
  <c r="M412" i="2"/>
  <c r="I412" i="2"/>
  <c r="M411" i="2"/>
  <c r="I411" i="2"/>
  <c r="M410" i="2"/>
  <c r="I410" i="2"/>
  <c r="M409" i="2"/>
  <c r="I409" i="2"/>
  <c r="M408" i="2"/>
  <c r="I408" i="2"/>
  <c r="M407" i="2"/>
  <c r="I407" i="2"/>
  <c r="M406" i="2"/>
  <c r="I406" i="2"/>
  <c r="M405" i="2"/>
  <c r="I405" i="2"/>
  <c r="M404" i="2"/>
  <c r="I404" i="2"/>
  <c r="M403" i="2"/>
  <c r="I403" i="2"/>
  <c r="M402" i="2"/>
  <c r="I402" i="2"/>
  <c r="M401" i="2"/>
  <c r="I401" i="2"/>
  <c r="M400" i="2"/>
  <c r="I400" i="2"/>
  <c r="M399" i="2"/>
  <c r="I399" i="2"/>
  <c r="M398" i="2"/>
  <c r="I398" i="2"/>
  <c r="M397" i="2"/>
  <c r="I397" i="2"/>
  <c r="M396" i="2"/>
  <c r="I396" i="2"/>
  <c r="M395" i="2"/>
  <c r="I395" i="2"/>
  <c r="M394" i="2"/>
  <c r="I394" i="2"/>
  <c r="M393" i="2"/>
  <c r="I393" i="2"/>
  <c r="M392" i="2"/>
  <c r="I392" i="2"/>
  <c r="M391" i="2"/>
  <c r="I391" i="2"/>
  <c r="M390" i="2"/>
  <c r="I390" i="2"/>
  <c r="M389" i="2"/>
  <c r="I389" i="2"/>
  <c r="M388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H344" i="2"/>
  <c r="G344" i="2"/>
  <c r="I343" i="2"/>
  <c r="I342" i="2"/>
  <c r="I341" i="2"/>
  <c r="I340" i="2"/>
  <c r="I339" i="2"/>
  <c r="I338" i="2"/>
  <c r="I344" i="2" s="1"/>
  <c r="G324" i="2"/>
  <c r="I302" i="2"/>
  <c r="G302" i="2"/>
  <c r="G286" i="2"/>
  <c r="G285" i="2"/>
  <c r="P240" i="2"/>
  <c r="N240" i="2"/>
  <c r="M240" i="2"/>
  <c r="L240" i="2"/>
  <c r="I240" i="2"/>
  <c r="G240" i="2"/>
  <c r="H239" i="2"/>
  <c r="J238" i="2"/>
  <c r="Q238" i="2" s="1"/>
  <c r="H238" i="2"/>
  <c r="Q237" i="2"/>
  <c r="O236" i="2"/>
  <c r="Q236" i="2" s="1"/>
  <c r="H236" i="2"/>
  <c r="Q235" i="2"/>
  <c r="H235" i="2"/>
  <c r="Q234" i="2"/>
  <c r="J234" i="2"/>
  <c r="J240" i="2" s="1"/>
  <c r="H234" i="2"/>
  <c r="J233" i="2"/>
  <c r="H233" i="2"/>
  <c r="Q233" i="2" s="1"/>
  <c r="Q232" i="2"/>
  <c r="H232" i="2"/>
  <c r="O231" i="2"/>
  <c r="O240" i="2" s="1"/>
  <c r="H231" i="2"/>
  <c r="Q231" i="2" s="1"/>
  <c r="U230" i="2"/>
  <c r="H230" i="2"/>
  <c r="H240" i="2" s="1"/>
  <c r="O223" i="2"/>
  <c r="S224" i="2" s="1"/>
  <c r="N223" i="2"/>
  <c r="M223" i="2"/>
  <c r="L223" i="2"/>
  <c r="K223" i="2"/>
  <c r="I223" i="2"/>
  <c r="P222" i="2"/>
  <c r="O222" i="2"/>
  <c r="N222" i="2"/>
  <c r="M222" i="2"/>
  <c r="L222" i="2"/>
  <c r="J222" i="2"/>
  <c r="I222" i="2"/>
  <c r="Q222" i="2" s="1"/>
  <c r="H222" i="2"/>
  <c r="G222" i="2"/>
  <c r="J221" i="2"/>
  <c r="Q221" i="2" s="1"/>
  <c r="U239" i="2" s="1"/>
  <c r="H221" i="2"/>
  <c r="G221" i="2"/>
  <c r="K220" i="2"/>
  <c r="K222" i="2" s="1"/>
  <c r="J219" i="2"/>
  <c r="Q219" i="2" s="1"/>
  <c r="U238" i="2" s="1"/>
  <c r="G219" i="2"/>
  <c r="Q218" i="2"/>
  <c r="J217" i="2"/>
  <c r="H217" i="2"/>
  <c r="Q217" i="2" s="1"/>
  <c r="U237" i="2" s="1"/>
  <c r="Q216" i="2"/>
  <c r="J215" i="2"/>
  <c r="Q215" i="2" s="1"/>
  <c r="U236" i="2" s="1"/>
  <c r="H215" i="2"/>
  <c r="G215" i="2"/>
  <c r="Q214" i="2"/>
  <c r="H213" i="2"/>
  <c r="G213" i="2"/>
  <c r="Q213" i="2" s="1"/>
  <c r="U235" i="2" s="1"/>
  <c r="Q212" i="2"/>
  <c r="Q211" i="2"/>
  <c r="U234" i="2" s="1"/>
  <c r="H211" i="2"/>
  <c r="Q210" i="2"/>
  <c r="Q209" i="2"/>
  <c r="U233" i="2" s="1"/>
  <c r="J209" i="2"/>
  <c r="Q208" i="2"/>
  <c r="Q207" i="2"/>
  <c r="U232" i="2" s="1"/>
  <c r="J207" i="2"/>
  <c r="J223" i="2" s="1"/>
  <c r="H207" i="2"/>
  <c r="H223" i="2" s="1"/>
  <c r="Q206" i="2"/>
  <c r="Q205" i="2"/>
  <c r="U231" i="2" s="1"/>
  <c r="Q204" i="2"/>
  <c r="Q203" i="2"/>
  <c r="Q202" i="2"/>
  <c r="P196" i="2"/>
  <c r="O196" i="2"/>
  <c r="N196" i="2"/>
  <c r="M196" i="2"/>
  <c r="L196" i="2"/>
  <c r="K196" i="2"/>
  <c r="J196" i="2"/>
  <c r="I196" i="2"/>
  <c r="H196" i="2"/>
  <c r="G196" i="2"/>
  <c r="P195" i="2"/>
  <c r="O195" i="2"/>
  <c r="N195" i="2"/>
  <c r="M195" i="2"/>
  <c r="L195" i="2"/>
  <c r="G147" i="2" s="1"/>
  <c r="K195" i="2"/>
  <c r="G143" i="2" s="1"/>
  <c r="I195" i="2"/>
  <c r="G146" i="2" s="1"/>
  <c r="H195" i="2"/>
  <c r="J194" i="2"/>
  <c r="J176" i="2" s="1"/>
  <c r="G136" i="2" s="1"/>
  <c r="J190" i="2"/>
  <c r="J188" i="2"/>
  <c r="J186" i="2"/>
  <c r="J195" i="2" s="1"/>
  <c r="G145" i="2" s="1"/>
  <c r="G186" i="2"/>
  <c r="G195" i="2" s="1"/>
  <c r="G144" i="2" s="1"/>
  <c r="H176" i="2"/>
  <c r="G176" i="2"/>
  <c r="J175" i="2"/>
  <c r="G135" i="2" s="1"/>
  <c r="H175" i="2"/>
  <c r="G175" i="2"/>
  <c r="J174" i="2"/>
  <c r="H174" i="2"/>
  <c r="G174" i="2"/>
  <c r="J173" i="2"/>
  <c r="H173" i="2"/>
  <c r="G173" i="2"/>
  <c r="H172" i="2"/>
  <c r="H177" i="2" s="1"/>
  <c r="G172" i="2"/>
  <c r="G177" i="2" s="1"/>
  <c r="G151" i="2"/>
  <c r="G150" i="2"/>
  <c r="G149" i="2"/>
  <c r="G148" i="2"/>
  <c r="G142" i="2"/>
  <c r="G134" i="2"/>
  <c r="G133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76" i="2" l="1"/>
  <c r="I172" i="2"/>
  <c r="I174" i="2"/>
  <c r="I177" i="2"/>
  <c r="I175" i="2"/>
  <c r="I173" i="2"/>
  <c r="U240" i="2"/>
  <c r="G152" i="2"/>
  <c r="Q230" i="2"/>
  <c r="K239" i="2"/>
  <c r="H511" i="2"/>
  <c r="H518" i="2"/>
  <c r="Q198" i="2"/>
  <c r="H512" i="2"/>
  <c r="H513" i="2"/>
  <c r="I595" i="2"/>
  <c r="Q220" i="2"/>
  <c r="G223" i="2"/>
  <c r="Q223" i="2" s="1"/>
  <c r="J172" i="2"/>
  <c r="H508" i="2"/>
  <c r="H516" i="2"/>
  <c r="H509" i="2"/>
  <c r="G132" i="2" l="1"/>
  <c r="G137" i="2" s="1"/>
  <c r="J177" i="2"/>
  <c r="Q239" i="2"/>
  <c r="R239" i="2" s="1"/>
  <c r="K240" i="2"/>
  <c r="Q240" i="2" s="1"/>
  <c r="R230" i="2" s="1"/>
  <c r="I125" i="2" l="1"/>
  <c r="G331" i="2"/>
  <c r="G332" i="2" s="1"/>
  <c r="K539" i="2"/>
  <c r="G125" i="2"/>
  <c r="G165" i="2"/>
  <c r="R240" i="2"/>
  <c r="R231" i="2"/>
  <c r="R232" i="2"/>
  <c r="R238" i="2"/>
  <c r="R235" i="2"/>
  <c r="R234" i="2"/>
  <c r="R233" i="2"/>
  <c r="R236" i="2"/>
  <c r="R237" i="2"/>
  <c r="K125" i="2" l="1"/>
  <c r="H125" i="2" s="1"/>
  <c r="J125" i="2"/>
  <c r="G163" i="2"/>
  <c r="G159" i="2"/>
  <c r="G162" i="2"/>
  <c r="G161" i="2"/>
  <c r="G160" i="2"/>
  <c r="G164" i="2"/>
</calcChain>
</file>

<file path=xl/sharedStrings.xml><?xml version="1.0" encoding="utf-8"?>
<sst xmlns="http://schemas.openxmlformats.org/spreadsheetml/2006/main" count="14468" uniqueCount="1389">
  <si>
    <t>Instituto Nacional de Atención Integral a la Primera Infancia INAIPI.</t>
  </si>
  <si>
    <t>Datos Estadísticos al mes de abril 2026</t>
  </si>
  <si>
    <t>Tablas 01 - Porcentaje de Cobertura de NNs de 0 a 2 años</t>
  </si>
  <si>
    <t>Fecha</t>
  </si>
  <si>
    <t>Cobertura de NNs de 0 a 2 años</t>
  </si>
  <si>
    <t>Proyección ONE a NNs 0 a 2 años</t>
  </si>
  <si>
    <t>Tasa de Cobertura</t>
  </si>
  <si>
    <t xml:space="preserve">Fuente: Registros Administrativos, SIGEPI INAIPI. </t>
  </si>
  <si>
    <t xml:space="preserve">TABLA 02 -COBERTURA DE NN POR SEXO </t>
  </si>
  <si>
    <t>Sexo</t>
  </si>
  <si>
    <t>Femenino</t>
  </si>
  <si>
    <t>%</t>
  </si>
  <si>
    <t>Masculino</t>
  </si>
  <si>
    <t>Total</t>
  </si>
  <si>
    <t>Cantidad de NN</t>
  </si>
  <si>
    <t>Tabla 03 - Cobertura a Niños y Niñas atendidos por regiones del INAIPI.</t>
  </si>
  <si>
    <t>Región</t>
  </si>
  <si>
    <t>Cantidad de Niños y Niñas de 0 a 5 años por Regiones</t>
  </si>
  <si>
    <t>Este</t>
  </si>
  <si>
    <t>Metropolitana</t>
  </si>
  <si>
    <t>Norte Occidental</t>
  </si>
  <si>
    <t>Norte Oriental</t>
  </si>
  <si>
    <t>Sur</t>
  </si>
  <si>
    <t>Tabla 04 - Cobertura de Niños y Niñas de 0 a 5 años 
Por Servicio de Atención</t>
  </si>
  <si>
    <t>Servicios</t>
  </si>
  <si>
    <t>Cobertura de NN</t>
  </si>
  <si>
    <t>CAIPI Nuevos</t>
  </si>
  <si>
    <t>Antiguos CIANI</t>
  </si>
  <si>
    <t>CAFI Gestión Directa</t>
  </si>
  <si>
    <t>CAFI Cogestión</t>
  </si>
  <si>
    <t>Experiencias Existentes</t>
  </si>
  <si>
    <t xml:space="preserve">CAIPI SS </t>
  </si>
  <si>
    <t>CAIPI SG</t>
  </si>
  <si>
    <t>CAIPI SR</t>
  </si>
  <si>
    <t>CAIPI C</t>
  </si>
  <si>
    <t>CAIPI MC</t>
  </si>
  <si>
    <t>Tabla 05 - Capacidad Instalada para atender a NN por Edad simple</t>
  </si>
  <si>
    <t>Edad</t>
  </si>
  <si>
    <t>Cantidad de NNs</t>
  </si>
  <si>
    <t>0 año</t>
  </si>
  <si>
    <t>1 año</t>
  </si>
  <si>
    <t>2 años</t>
  </si>
  <si>
    <t>3 años</t>
  </si>
  <si>
    <t xml:space="preserve"> </t>
  </si>
  <si>
    <t>4 años</t>
  </si>
  <si>
    <t>5 años</t>
  </si>
  <si>
    <t>Tabla 06 - Distribución porcentual de los Servicios por Regiones del INAIPI</t>
  </si>
  <si>
    <t>Cantidad de Servicios</t>
  </si>
  <si>
    <t>CAIPI N</t>
  </si>
  <si>
    <t>NNs</t>
  </si>
  <si>
    <t>TOTAL</t>
  </si>
  <si>
    <t>Tabla 07 - Cantidad de Centros y Cobertura por tipo de servicios del INAIPI.</t>
  </si>
  <si>
    <t>Región del INAIPI</t>
  </si>
  <si>
    <t>CAFI GD</t>
  </si>
  <si>
    <t>EE</t>
  </si>
  <si>
    <t>CAFI CG</t>
  </si>
  <si>
    <t>CAIPI T</t>
  </si>
  <si>
    <t>Antiguas Estancias de la SS</t>
  </si>
  <si>
    <t>SG</t>
  </si>
  <si>
    <t>SR</t>
  </si>
  <si>
    <t xml:space="preserve">Cobertura  </t>
  </si>
  <si>
    <t>Cobertura TOTAL</t>
  </si>
  <si>
    <t xml:space="preserve">SUB Total </t>
  </si>
  <si>
    <t xml:space="preserve">Fuente: Registros Administrativos. </t>
  </si>
  <si>
    <t>Tabla 08 - Cantidad de Centros y Cobertura por Regiones administrativa por tipo de servicios del INAIPI.</t>
  </si>
  <si>
    <t xml:space="preserve">Región Administrativa según Ley </t>
  </si>
  <si>
    <t>SS</t>
  </si>
  <si>
    <t xml:space="preserve">Total </t>
  </si>
  <si>
    <t>Cibao Norte</t>
  </si>
  <si>
    <t>Cibao Sur</t>
  </si>
  <si>
    <t>Cibao Nordeste</t>
  </si>
  <si>
    <t>Cibao Noroeste</t>
  </si>
  <si>
    <t xml:space="preserve">Valdesia </t>
  </si>
  <si>
    <t>Enriquillo</t>
  </si>
  <si>
    <t>El Valle</t>
  </si>
  <si>
    <t>Yuma</t>
  </si>
  <si>
    <t>Higuamo</t>
  </si>
  <si>
    <t>Total de Cobertura</t>
  </si>
  <si>
    <t xml:space="preserve">Tabla 09 - Cantidad de Centros y Cobertura por tipo de servicios del INAIPI.Cobertura </t>
  </si>
  <si>
    <t>Egresados</t>
  </si>
  <si>
    <t>Inscritos</t>
  </si>
  <si>
    <t>Cobertura</t>
  </si>
  <si>
    <t>Tabla 10 - Centros en servicios por provincia según tipo de modalidad</t>
  </si>
  <si>
    <t>PROVINCIA</t>
  </si>
  <si>
    <t>C</t>
  </si>
  <si>
    <t>CG</t>
  </si>
  <si>
    <t>GD</t>
  </si>
  <si>
    <t>MC</t>
  </si>
  <si>
    <t>N</t>
  </si>
  <si>
    <t>T</t>
  </si>
  <si>
    <t>Total general</t>
  </si>
  <si>
    <t>AZUA</t>
  </si>
  <si>
    <t>BAHORUCO</t>
  </si>
  <si>
    <t>BARAHONA</t>
  </si>
  <si>
    <t>DAJABÓN</t>
  </si>
  <si>
    <t>DISTRITO NACIONAL</t>
  </si>
  <si>
    <t>DUARTE</t>
  </si>
  <si>
    <t>EL SEIBO</t>
  </si>
  <si>
    <t>ELÍAS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</si>
  <si>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</si>
  <si>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</si>
  <si>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</si>
  <si>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</si>
  <si>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</si>
  <si>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</si>
  <si>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</si>
  <si>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</si>
  <si>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</si>
  <si>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</si>
  <si>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</si>
  <si>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</si>
  <si>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</si>
  <si>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</si>
  <si>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</si>
  <si>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SAN CRISTÓBAL</t>
  </si>
  <si>
    <t>SAN JOSÉ DE OCOA</t>
  </si>
  <si>
    <t>SAN JUAN</t>
  </si>
  <si>
    <t>SAN PEDRO DE MACORÍS</t>
  </si>
  <si>
    <t>SANCHEZ RAMÍREZ</t>
  </si>
  <si>
    <t>SANTIAGO</t>
  </si>
  <si>
    <t>SANTIAGO RODRÍGUEZ</t>
  </si>
  <si>
    <t>SANTO DOMINGO</t>
  </si>
  <si>
    <t>VALVERDE</t>
  </si>
  <si>
    <t>Tabla 11 -Registro de Nacimientos</t>
  </si>
  <si>
    <t>Niños y Niñas sin documentos en centros  de servicios</t>
  </si>
  <si>
    <t>Actas Obtenidas en Centros</t>
  </si>
  <si>
    <t xml:space="preserve">Fuente: Registros Administrativos </t>
  </si>
  <si>
    <t>Tabla 12 - Niños y Niñas Inscritos en los servicios del INAIPI por tipo de servicio.</t>
  </si>
  <si>
    <t>Tipo de servicio</t>
  </si>
  <si>
    <t xml:space="preserve">NNs Inscritos </t>
  </si>
  <si>
    <t>Retirados</t>
  </si>
  <si>
    <t>Atendidos</t>
  </si>
  <si>
    <t>CAFI EE</t>
  </si>
  <si>
    <t>CAIPI SS</t>
  </si>
  <si>
    <t xml:space="preserve">CAIPI SR </t>
  </si>
  <si>
    <t>Tabla 13 - Registro de Nacimiento a Niños y Niñas en los servicios de Atención Integral a la Primera Infancia.</t>
  </si>
  <si>
    <t>Niños y Niñas sin Registros de Nacimientos en Centros de Servicios</t>
  </si>
  <si>
    <t>Familias sensibilizadas en Registros de Nacimientos</t>
  </si>
  <si>
    <t>Registros de Nacimientos</t>
  </si>
  <si>
    <t xml:space="preserve">Actas de Nacimientos Obtenidas </t>
  </si>
  <si>
    <t xml:space="preserve">Tabla 14 - Niños y Niñas inscritos en los servicios del INAIPI por Nacionalidad. </t>
  </si>
  <si>
    <t>Pais</t>
  </si>
  <si>
    <t>Cantidad</t>
  </si>
  <si>
    <t>ARGENTINA</t>
  </si>
  <si>
    <t>DESCONOCIDO</t>
  </si>
  <si>
    <t>ESTADOS UNIDOS</t>
  </si>
  <si>
    <t>HAITI</t>
  </si>
  <si>
    <t>REPÚBLICA DOMINICANA</t>
  </si>
  <si>
    <t>VENEZUELA</t>
  </si>
  <si>
    <t xml:space="preserve">Tabla 15 - Relación Capacidad instalada y niños y niñas inscritos. </t>
  </si>
  <si>
    <t>Tasa de participantes matriculados</t>
  </si>
  <si>
    <t xml:space="preserve">Tabla 16 - Niños y Niñas inscritos en los servicios del INAIPI por Nacionalidad. </t>
  </si>
  <si>
    <t>País</t>
  </si>
  <si>
    <t>F</t>
  </si>
  <si>
    <t>M</t>
  </si>
  <si>
    <t>Tabla 17 - Relación Capacidad Instalada, niños y niñas inscritos y población proyectada por Ciclo, ONE.</t>
  </si>
  <si>
    <t>mes</t>
  </si>
  <si>
    <t>Proyección Poblaciónal</t>
  </si>
  <si>
    <t>Cobertura de los servicios del INAIPI</t>
  </si>
  <si>
    <t>Porcentaje de Cobertura</t>
  </si>
  <si>
    <t>NNs Inscritos</t>
  </si>
  <si>
    <t>NNs 3 a 5 años</t>
  </si>
  <si>
    <t>Proyección ONE</t>
  </si>
  <si>
    <t>Tabla 18 - Niños y Niñas Inscritos por sexo según edad simple.</t>
  </si>
  <si>
    <t>Edad Simple</t>
  </si>
  <si>
    <t>Tabla 19 - Cantidad de servicios por Tipo de Gestión.</t>
  </si>
  <si>
    <t>Centros en Funcionamiento</t>
  </si>
  <si>
    <t>Tabla 20 - Gasto Público en educación de la primera Infancia como porcentaje del PIB</t>
  </si>
  <si>
    <t xml:space="preserve">Años </t>
  </si>
  <si>
    <t>PIB</t>
  </si>
  <si>
    <t>Tasa de Cambio del Dólar</t>
  </si>
  <si>
    <t>Presupuesto a Primera Infancia</t>
  </si>
  <si>
    <t>Cobertura de NNs</t>
  </si>
  <si>
    <t>Tabla 21 - Gasto Público en educación de la primera Infancia como porcentaje del gasto público en educación</t>
  </si>
  <si>
    <t>Años</t>
  </si>
  <si>
    <t>Presupuesto en educación</t>
  </si>
  <si>
    <t>NNs Egresados del INAIPI 2026</t>
  </si>
  <si>
    <t>Tabla 22</t>
  </si>
  <si>
    <t>Egresos</t>
  </si>
  <si>
    <t>ESTE</t>
  </si>
  <si>
    <t>METROPOLITANA</t>
  </si>
  <si>
    <t>NORTE OCCIDENTAL</t>
  </si>
  <si>
    <t>NORTE ORIENTAL</t>
  </si>
  <si>
    <t>SUR</t>
  </si>
  <si>
    <t>Tabla 23</t>
  </si>
  <si>
    <t>Modalidad</t>
  </si>
  <si>
    <t>CAFI</t>
  </si>
  <si>
    <t>CAIPI</t>
  </si>
  <si>
    <t>Tabla 24.</t>
  </si>
  <si>
    <t>Tabla 25 - Relación Niños inscritos y asegurados en julio 2025.</t>
  </si>
  <si>
    <t xml:space="preserve"> NNs Inscritos</t>
  </si>
  <si>
    <t xml:space="preserve"> NNs Con Seguro</t>
  </si>
  <si>
    <t>% NNs Asegurados</t>
  </si>
  <si>
    <t xml:space="preserve">                                                                     </t>
  </si>
  <si>
    <t>Tabla 26</t>
  </si>
  <si>
    <t xml:space="preserve">Provincias </t>
  </si>
  <si>
    <t>Egresos 2026</t>
  </si>
  <si>
    <t>Colaboradores del INAIPI.</t>
  </si>
  <si>
    <t>Tabla 27</t>
  </si>
  <si>
    <t>Tipo de Sección</t>
  </si>
  <si>
    <t>ADM</t>
  </si>
  <si>
    <t>CENTRO SS</t>
  </si>
  <si>
    <t>REG</t>
  </si>
  <si>
    <t>SEDE SS</t>
  </si>
  <si>
    <t>Tabla 28 - Niños y Niñas Inscritos por sexo según regiones administrativas.</t>
  </si>
  <si>
    <t xml:space="preserve">Regiones </t>
  </si>
  <si>
    <t>CIBAO NORDESTE</t>
  </si>
  <si>
    <t>CIBAO NOROESTE</t>
  </si>
  <si>
    <t>CIBAO NORTE</t>
  </si>
  <si>
    <t>CIBAO SUR</t>
  </si>
  <si>
    <t>EL VALLE</t>
  </si>
  <si>
    <t>ENRIQUILLO</t>
  </si>
  <si>
    <t>HIGUAMO</t>
  </si>
  <si>
    <t>OZAMA O METROPOLITANA</t>
  </si>
  <si>
    <t>VALDESIA</t>
  </si>
  <si>
    <t>YUMA</t>
  </si>
  <si>
    <t>Tabla 29 - Historico de Egreso</t>
  </si>
  <si>
    <t>Año</t>
  </si>
  <si>
    <t>Egresos NNs</t>
  </si>
  <si>
    <t>GESTION DE CENTROS Y SERVICIOS</t>
  </si>
  <si>
    <t>Estadísticas</t>
  </si>
  <si>
    <t>Forma de cálculo</t>
  </si>
  <si>
    <t>1.-Niños atendidos al mes</t>
  </si>
  <si>
    <t>Todos los niños inscritos y activos en el servicio + los niños que fueron atendidos y que han salido del servicio - los niños inscritos que no han recibido servicios por declinar la familia.</t>
  </si>
  <si>
    <t>Desglose</t>
  </si>
  <si>
    <t>Por modalidad,  por rango etario,  por regional, por género</t>
  </si>
  <si>
    <t>Jornada Odontopediatrica octubre 2025</t>
  </si>
  <si>
    <t>Etiquetas de fila</t>
  </si>
  <si>
    <t>Suma de Número de NIños y Niñas evaluados</t>
  </si>
  <si>
    <t>2.-Cobertura</t>
  </si>
  <si>
    <t>Cobertura es la Capacidad Instalada que permite atender cada centro.</t>
  </si>
  <si>
    <t>Por modalidad, por genero, por provincia, por regional</t>
  </si>
  <si>
    <t>Santo Domingo</t>
  </si>
  <si>
    <t>3.- Centros en funcionamiento</t>
  </si>
  <si>
    <t>Cantidad de servicios efectivamente funcionando,  con locales o sin local.</t>
  </si>
  <si>
    <t>La Vega</t>
  </si>
  <si>
    <t>Por modalidad, por provincia, por regional</t>
  </si>
  <si>
    <t>Santiago</t>
  </si>
  <si>
    <t>4.-Plazas de trabajo en atención a la primera infancia</t>
  </si>
  <si>
    <t>Personal que efectivamente trabaja en los  servicios de atención</t>
  </si>
  <si>
    <t>Independencia</t>
  </si>
  <si>
    <t>Por modalidad, por provincia, por regional, por rango etario,  por género</t>
  </si>
  <si>
    <t>San Juan</t>
  </si>
  <si>
    <t>Procesos formativos</t>
  </si>
  <si>
    <t>Cantidad de impactados</t>
  </si>
  <si>
    <t>Formación Básica</t>
  </si>
  <si>
    <t>Formación Continua</t>
  </si>
  <si>
    <t>Total, capacitaciones</t>
  </si>
  <si>
    <t xml:space="preserve">Egresos </t>
  </si>
  <si>
    <t>Total de la fila</t>
  </si>
  <si>
    <t xml:space="preserve">Encuentro Odontologico </t>
  </si>
  <si>
    <t xml:space="preserve">Jornada Odontologica </t>
  </si>
  <si>
    <t>Operativo</t>
  </si>
  <si>
    <t xml:space="preserve">Nns Evaluados </t>
  </si>
  <si>
    <t>REGIÓN</t>
  </si>
  <si>
    <t>REGIÓN ADMINISTRATIVA</t>
  </si>
  <si>
    <t>MUNICIPIO</t>
  </si>
  <si>
    <t>RED</t>
  </si>
  <si>
    <t>ID</t>
  </si>
  <si>
    <t>CENTRO</t>
  </si>
  <si>
    <t>TIPO</t>
  </si>
  <si>
    <t>GESTÓN</t>
  </si>
  <si>
    <t>ESTATUS</t>
  </si>
  <si>
    <t>FECHA APERTURA</t>
  </si>
  <si>
    <t>BUENOS AIRES [0008]</t>
  </si>
  <si>
    <t>BUENOS AIRES</t>
  </si>
  <si>
    <t>EN SERVICIO</t>
  </si>
  <si>
    <t>BANÍ</t>
  </si>
  <si>
    <t>BANI 2 [0126]</t>
  </si>
  <si>
    <t>SANTA CRUZ</t>
  </si>
  <si>
    <t>CAIPI C LAS COLINAS [0513]</t>
  </si>
  <si>
    <t>LAS COLINAS</t>
  </si>
  <si>
    <t>BOCA CHICA</t>
  </si>
  <si>
    <t>JUBEY [0903]</t>
  </si>
  <si>
    <t>MI HOGAR DEL ESTE</t>
  </si>
  <si>
    <t>SANTO DOMINGO NORTE</t>
  </si>
  <si>
    <t>PEÑA GOMEZ [0093]</t>
  </si>
  <si>
    <t>LOS GUARICANOS I</t>
  </si>
  <si>
    <t>SANTO DOMINGO OESTE</t>
  </si>
  <si>
    <t>VILLA AURA [0441]</t>
  </si>
  <si>
    <t>VILLA AURA</t>
  </si>
  <si>
    <t>QUISQUEYA [0124]</t>
  </si>
  <si>
    <t>QUISQUEYA</t>
  </si>
  <si>
    <t>SAN RAFAEL DEL YUMA</t>
  </si>
  <si>
    <t>SAN RAFAEL DEL YUMA [0325]</t>
  </si>
  <si>
    <t>SAN ANTONIO DE GUERRA</t>
  </si>
  <si>
    <t>MUNICIPIO DE GUERRA [0027]</t>
  </si>
  <si>
    <t>EL CASTILLO</t>
  </si>
  <si>
    <t>BARRIO LINDO [0234]</t>
  </si>
  <si>
    <t>LAS ABEJITAS</t>
  </si>
  <si>
    <t>El Ingenio [0473]</t>
  </si>
  <si>
    <t>EL INGENIO</t>
  </si>
  <si>
    <t>TAMAYO</t>
  </si>
  <si>
    <t>MENA [0375]</t>
  </si>
  <si>
    <t>MENA</t>
  </si>
  <si>
    <t>La Higuereta - Quisqueya [0412]</t>
  </si>
  <si>
    <t>LA HIGUERETA</t>
  </si>
  <si>
    <t>PEDRO BRAND</t>
  </si>
  <si>
    <t>ENTRADA DE LOS COROZOS [0461]</t>
  </si>
  <si>
    <t>ENTRADA DE LOS COROZOS</t>
  </si>
  <si>
    <t>CASTAÑUELAS</t>
  </si>
  <si>
    <t>Andalucia CAIPI C [0438]</t>
  </si>
  <si>
    <t>ANDALUCIA</t>
  </si>
  <si>
    <t>SANTO DOMINGO ESTE</t>
  </si>
  <si>
    <t>La Ureña [0457]</t>
  </si>
  <si>
    <t>LA UREÑA</t>
  </si>
  <si>
    <t>SAVICA -  QUISQUEYA [0243]</t>
  </si>
  <si>
    <t>LOS COLONOS</t>
  </si>
  <si>
    <t>LA BOMBA [0002]</t>
  </si>
  <si>
    <t>LA BOMBA</t>
  </si>
  <si>
    <t>HIGÜEY</t>
  </si>
  <si>
    <t>VERON [0252]</t>
  </si>
  <si>
    <t>LOS MANANTIALES</t>
  </si>
  <si>
    <t>GASPAR HERNÁNDEZ</t>
  </si>
  <si>
    <t>GASPAR HERNÁNDEZ [0052]</t>
  </si>
  <si>
    <t>GASPAR HERNANDEZ</t>
  </si>
  <si>
    <t>ALMA ROSA [0373]</t>
  </si>
  <si>
    <t>ALMA ROSA</t>
  </si>
  <si>
    <t>BARRIOS ISABELITA/ LOS MAMEYES 2 [0189]</t>
  </si>
  <si>
    <t>MIRADOR DEL ESTE</t>
  </si>
  <si>
    <t>SAN MIGUEL [0400]</t>
  </si>
  <si>
    <t>SAN MIGUEL</t>
  </si>
  <si>
    <t>YAMASÁ</t>
  </si>
  <si>
    <t>YAMASA [0030]</t>
  </si>
  <si>
    <t>YAMASA</t>
  </si>
  <si>
    <t>VILLA ALTAGRACIA</t>
  </si>
  <si>
    <t>EL PUERTO [0390]</t>
  </si>
  <si>
    <t>EL PUERTO</t>
  </si>
  <si>
    <t>VALIENTE [0101]</t>
  </si>
  <si>
    <t>EL VALIENTE</t>
  </si>
  <si>
    <t>ETANCIA INFANTIL GUARICANO [0501]</t>
  </si>
  <si>
    <t>ESTANCIA INFANTIL GUARICANO</t>
  </si>
  <si>
    <t>RAMÓN SANTANA</t>
  </si>
  <si>
    <t>Estancia Infantil Caritas Felices [0451]</t>
  </si>
  <si>
    <t>ESTANCIA INFANTIL CARITAS FELICES</t>
  </si>
  <si>
    <t>YAGUATE</t>
  </si>
  <si>
    <t>Fundación HOIBA [0452]</t>
  </si>
  <si>
    <t>FUNDACIÓN HOIBA</t>
  </si>
  <si>
    <t>CIUDAD JUAN BOSCH III [0346]</t>
  </si>
  <si>
    <t>CIUDAD JUAN BOSCH III</t>
  </si>
  <si>
    <t>CASTILLO</t>
  </si>
  <si>
    <t>CASTILLO [0391]</t>
  </si>
  <si>
    <t>BOHECHÍO</t>
  </si>
  <si>
    <t>ARROYO CANO [0382]</t>
  </si>
  <si>
    <t>ARROYO CANO</t>
  </si>
  <si>
    <t>ESPERANZA</t>
  </si>
  <si>
    <t>ESPERANZA [0302]</t>
  </si>
  <si>
    <t>TITO CABRERA</t>
  </si>
  <si>
    <t>VILLA ALTAGRACIA V2 [0436]</t>
  </si>
  <si>
    <t>80 CASITAS</t>
  </si>
  <si>
    <t>MAO</t>
  </si>
  <si>
    <t>UASD-MAO [0409]</t>
  </si>
  <si>
    <t>UASD- MAO</t>
  </si>
  <si>
    <t>VILLA MELLA 2 [0207]</t>
  </si>
  <si>
    <t>SAN FELIPE</t>
  </si>
  <si>
    <t>Marañon [0411]</t>
  </si>
  <si>
    <t>COLINAS DE MARAÑON</t>
  </si>
  <si>
    <t>SAN FRANCISCO DE MACORÍS</t>
  </si>
  <si>
    <t>UASD-SAN FRANCISCO DE MACORIS [0408]</t>
  </si>
  <si>
    <t>UASD-SAN FRANCISCO DE MACORIS</t>
  </si>
  <si>
    <t>BONAO</t>
  </si>
  <si>
    <t>UASD-BONAO [0407]</t>
  </si>
  <si>
    <t>UASD-BONAO</t>
  </si>
  <si>
    <t>SABANA PERDIDA CG [0433]</t>
  </si>
  <si>
    <t>BELLO AMANECER</t>
  </si>
  <si>
    <t>EL CRISTAL [0401]</t>
  </si>
  <si>
    <t>EL CRISTAL</t>
  </si>
  <si>
    <t>EL CERCADO</t>
  </si>
  <si>
    <t>EL CERCADO [0410]</t>
  </si>
  <si>
    <t>PADRE LAS CASAS</t>
  </si>
  <si>
    <t>PADRE LAS CASAS [0163]</t>
  </si>
  <si>
    <t>AMAURY GERMAN ARISTY (LUDOTECA)</t>
  </si>
  <si>
    <t>Gurabo Los Perez [0413]</t>
  </si>
  <si>
    <t>LOS PEREZ</t>
  </si>
  <si>
    <t>VICENTE NOBLE</t>
  </si>
  <si>
    <t>Comité Gestor Fondo Negro [0429]</t>
  </si>
  <si>
    <t>COMITE GESTOR FONDO NEGRO</t>
  </si>
  <si>
    <t>GURABO ABAJO [0080]</t>
  </si>
  <si>
    <t>ROSA GOMEZ DE MEJIA</t>
  </si>
  <si>
    <t>Comité Gestor Pedro Corto [0428]</t>
  </si>
  <si>
    <t>COMITE GESTOR PEDRO CORTO</t>
  </si>
  <si>
    <t>LA COMPUERTA [0301]</t>
  </si>
  <si>
    <t>POSTRER RÍO</t>
  </si>
  <si>
    <t>Postrer Río [0405]</t>
  </si>
  <si>
    <t>POSTRER RIO</t>
  </si>
  <si>
    <t>LOS MINA SUR [0081]</t>
  </si>
  <si>
    <t>LOS MINA SUR</t>
  </si>
  <si>
    <t>LAS BARIAS [0396]</t>
  </si>
  <si>
    <t>LAS BARIAS</t>
  </si>
  <si>
    <t>LAS MATAS DE FARFÁN</t>
  </si>
  <si>
    <t>LAS MATAS DE FARFAN [0136]</t>
  </si>
  <si>
    <t>VILLA ESPERANZA</t>
  </si>
  <si>
    <t>BATEY BIENVENIDO, MANOGUAYABO CAIPI T [0805]</t>
  </si>
  <si>
    <t>PALAVE</t>
  </si>
  <si>
    <t>ENSANCHE LA FE, CIENFUEGOS [0112]</t>
  </si>
  <si>
    <t>CIENFUEGOS CENTRO-CG</t>
  </si>
  <si>
    <t>ESPAILLAT-RAFEY [0074]</t>
  </si>
  <si>
    <t>RAFEY-CG</t>
  </si>
  <si>
    <t>ENSANCHE ESPAILLAT-CG</t>
  </si>
  <si>
    <t>VILLA PROGRESO, HATO DEL YAQUE [0022]</t>
  </si>
  <si>
    <t>LOS GUANDULES-CG</t>
  </si>
  <si>
    <t>LA MINA-CG</t>
  </si>
  <si>
    <t>YAGUITA DE PASTOR [0075]</t>
  </si>
  <si>
    <t>HOYO DE ELÍAS-CG</t>
  </si>
  <si>
    <t>FUNDACIÓN</t>
  </si>
  <si>
    <t>FUNDACIÓN - BARAHONA [0389]</t>
  </si>
  <si>
    <t>FUNDACION</t>
  </si>
  <si>
    <t>LAS PIEDRAS [0235]</t>
  </si>
  <si>
    <t>PEDRO JUSTO CARRION</t>
  </si>
  <si>
    <t>ENSANCHE LA FE</t>
  </si>
  <si>
    <t>Sabana Yegua [0362]</t>
  </si>
  <si>
    <t>SABANA YEGUA</t>
  </si>
  <si>
    <t>EL FACTOR</t>
  </si>
  <si>
    <t>EL FACTOR [0026]</t>
  </si>
  <si>
    <t>FUNDACION PASO A PASO CON LOS NIÑOS PACONI [0397]</t>
  </si>
  <si>
    <t>FUNDACION PASO A PASO CON LOS NIÑOS PACONI</t>
  </si>
  <si>
    <t>MIR NIÑO JESUS [0392]</t>
  </si>
  <si>
    <t>MIR NIÑO JESUS</t>
  </si>
  <si>
    <t>ERCILIA PEPIN [0523]</t>
  </si>
  <si>
    <t>ERCILIA PEPIN</t>
  </si>
  <si>
    <t>MONTE ADENTRO [0372]</t>
  </si>
  <si>
    <t>MONTE ADENTRO</t>
  </si>
  <si>
    <t>LOS ALCARRIZOS</t>
  </si>
  <si>
    <t>PANTOJA 2 [0175]</t>
  </si>
  <si>
    <t>VILLA DEL PALMAR</t>
  </si>
  <si>
    <t>VILLA LIBERACIÓN/EL TAMARINDO [0086]</t>
  </si>
  <si>
    <t>EL TAMARINDO</t>
  </si>
  <si>
    <t>VILLA GONZÁLEZ</t>
  </si>
  <si>
    <t>VILLA GONZALEZ [0386]</t>
  </si>
  <si>
    <t>VILLA GONZALEZ</t>
  </si>
  <si>
    <t>Libertad [0381]</t>
  </si>
  <si>
    <t>LIBERTAD - SABANA PERDIDA</t>
  </si>
  <si>
    <t>MONTE PLATA [0019]</t>
  </si>
  <si>
    <t>30 DE MAYO</t>
  </si>
  <si>
    <t>CANASTICA-PARAÍSO [0370]</t>
  </si>
  <si>
    <t>CANASTICA PARAISO</t>
  </si>
  <si>
    <t>HONDO VALLE</t>
  </si>
  <si>
    <t>HONDO VALLE [0133]</t>
  </si>
  <si>
    <t>SAVICA [0116]</t>
  </si>
  <si>
    <t>SAVICA</t>
  </si>
  <si>
    <t>MAIMÓN</t>
  </si>
  <si>
    <t>BUENOS AIRES [0367]</t>
  </si>
  <si>
    <t>GALVÁN</t>
  </si>
  <si>
    <t>GALVAN [0032]</t>
  </si>
  <si>
    <t>LA SABILA</t>
  </si>
  <si>
    <t>TENARES</t>
  </si>
  <si>
    <t>CENTRO COMUNITARIO LOS NARANJOS  [0383]</t>
  </si>
  <si>
    <t>CENTRO COMUNITARIO LOS NARANJOS</t>
  </si>
  <si>
    <t>MONCIÓN</t>
  </si>
  <si>
    <t>MONCION  [0300]</t>
  </si>
  <si>
    <t>MONCION</t>
  </si>
  <si>
    <t>VILLA VILORIO [0034]</t>
  </si>
  <si>
    <t>VILLA VILORIO</t>
  </si>
  <si>
    <t>MAJAGUAL/SABANA PERDIDA (T4) [0313]</t>
  </si>
  <si>
    <t>EL MAJAGUAL</t>
  </si>
  <si>
    <t>NAGUA</t>
  </si>
  <si>
    <t>LAS 500 [0310]</t>
  </si>
  <si>
    <t>LAS 500</t>
  </si>
  <si>
    <t>LA MERCED [0929]</t>
  </si>
  <si>
    <t>LA MERCED</t>
  </si>
  <si>
    <t>MOCA</t>
  </si>
  <si>
    <t>SAN VICTOR  [0304]</t>
  </si>
  <si>
    <t>SAN VICTOR</t>
  </si>
  <si>
    <t>LOS FRAILES [0202]</t>
  </si>
  <si>
    <t>LOS FRAILES</t>
  </si>
  <si>
    <t>BARRIO HERMANAS MIRABAL [0117]</t>
  </si>
  <si>
    <t>SANTO DOMINGO DE GUZMÁN</t>
  </si>
  <si>
    <t>CAPOTILLO 2 [0366]</t>
  </si>
  <si>
    <t>CAPOTILLO ESTE</t>
  </si>
  <si>
    <t>MADRE VIEJA [0364]</t>
  </si>
  <si>
    <t>MADRE VIEJA NORTE</t>
  </si>
  <si>
    <t>LEBRONCITO [0172]</t>
  </si>
  <si>
    <t>LEBRON</t>
  </si>
  <si>
    <t>LA BOMBITA [0042]</t>
  </si>
  <si>
    <t>LA BOMBITA</t>
  </si>
  <si>
    <t>SABANA LARGA</t>
  </si>
  <si>
    <t>SABANA LARGA [0129]</t>
  </si>
  <si>
    <t>GUAYMATE</t>
  </si>
  <si>
    <t xml:space="preserve"> GUAYMATE [0005]</t>
  </si>
  <si>
    <t>VERON – BAVARO 1 [0251]</t>
  </si>
  <si>
    <t>FRIUSA</t>
  </si>
  <si>
    <t>TÁBARA ARRIBA</t>
  </si>
  <si>
    <t>EE COMITÉ GESTOR DE DESARROLLO DE SAJANOA [0641]</t>
  </si>
  <si>
    <t>COMITÉ GESTOR DE DESARROLLO DE SAJANOA</t>
  </si>
  <si>
    <t>SAN VICENTE DE PAUL [0205]</t>
  </si>
  <si>
    <t>SAN VICENTE DE PAUL</t>
  </si>
  <si>
    <t>GUAYUBÍN</t>
  </si>
  <si>
    <t>Monte Cristi-Guayubin [0363]</t>
  </si>
  <si>
    <t>DIVINO NIÑO</t>
  </si>
  <si>
    <t>CONSTANZA</t>
  </si>
  <si>
    <t>CONSTANZA [0006]</t>
  </si>
  <si>
    <t>AYUNTAMIENTO I [0347]</t>
  </si>
  <si>
    <t>PIDOCA</t>
  </si>
  <si>
    <t>AYUNTAMIENTO II [0348]</t>
  </si>
  <si>
    <t>CONCEPCION BONA</t>
  </si>
  <si>
    <t>VILLA CERRO II [0250]</t>
  </si>
  <si>
    <t>VILLA CERRO II</t>
  </si>
  <si>
    <t>CIENFUEGO  [0111]</t>
  </si>
  <si>
    <t>MONTE RICO</t>
  </si>
  <si>
    <t>CIRUELITO/CAMBOYA [0077]</t>
  </si>
  <si>
    <t>FRANCISCO DEL ROSARIO SANCHEZ</t>
  </si>
  <si>
    <t>LA CALETA – BOCA CHICA 1 [0100]</t>
  </si>
  <si>
    <t>EL CALICHE</t>
  </si>
  <si>
    <t>LOS CARTONES [0120]</t>
  </si>
  <si>
    <t>LOS CARTONES</t>
  </si>
  <si>
    <t>ESCUELITA PARTICULAR SANTA CARRIÓN</t>
  </si>
  <si>
    <t>LA CUABA [0352]</t>
  </si>
  <si>
    <t>LA CUABA</t>
  </si>
  <si>
    <t>SALCEDO</t>
  </si>
  <si>
    <t>CENTRO COMUNITARIO PARA LA INFANCIA DE MONTE LLANO [0354]</t>
  </si>
  <si>
    <t>CENTRO COMUNITARIO PARA LA INFANCIA DE MONTE LLANO</t>
  </si>
  <si>
    <t>TENARES [0934]</t>
  </si>
  <si>
    <t>CENTRO COMUNITARIO PARA LA INFANCIA EL CASERÍO</t>
  </si>
  <si>
    <t>CENTRO COMUNITARIO PARA LA INFANCIA DE VILLA CRISTO REY</t>
  </si>
  <si>
    <t>VILLA TAPIA</t>
  </si>
  <si>
    <t>VILLA TAPIA CAIPI T [0850]</t>
  </si>
  <si>
    <t>CENTRO COMUNITARIO PARA LA INFANCIA DE LAS AROMAS</t>
  </si>
  <si>
    <t>ESTANCIA INFANTIL RAYITO AZUL [0526]</t>
  </si>
  <si>
    <t>ESTANCIA INFANTIL RAYITO AZUL</t>
  </si>
  <si>
    <t>ESTANCIA INFANTIL SAN MARTIN DE PORRES [0554]</t>
  </si>
  <si>
    <t>ESTANCIA INFANTIL SAN MARTIN DE PORRES</t>
  </si>
  <si>
    <t>ESTANCIA INFANTIL LA MILAGROSA [0503]</t>
  </si>
  <si>
    <t>ESTANCIA INFANTIL LA MILAGROSA</t>
  </si>
  <si>
    <t>SAN MARCOS [0048]</t>
  </si>
  <si>
    <t>SAN MARCOS</t>
  </si>
  <si>
    <t>CIUDAD JUAN BOSCH II [0345]</t>
  </si>
  <si>
    <t>CIUDAD JUAN BOSCH II</t>
  </si>
  <si>
    <t>SANTA MONICA    SALCEDO [0543]</t>
  </si>
  <si>
    <t>ESTANCIA INFANTIL SANTA MONICA</t>
  </si>
  <si>
    <t>DOÑA MERY  -  MONTECRISTI [0541]</t>
  </si>
  <si>
    <t>ESTANCIA INFANTIL DOÑA MERY</t>
  </si>
  <si>
    <t>VILLA ALTAGRACIA [0039]</t>
  </si>
  <si>
    <t>ARROYO HONDO, LOS JAZMINES [0290]</t>
  </si>
  <si>
    <t>ARROYO HONDO</t>
  </si>
  <si>
    <t>BRISAS DEL NORTE 2 [0309]</t>
  </si>
  <si>
    <t>BAYAGUANA</t>
  </si>
  <si>
    <t>BAYAGUANA [0031]</t>
  </si>
  <si>
    <t>24 DE ABRIL [0344]</t>
  </si>
  <si>
    <t>24 DE ABRIL</t>
  </si>
  <si>
    <t>VILLA CERRO I [0115]</t>
  </si>
  <si>
    <t>VILLA CERRO</t>
  </si>
  <si>
    <t>CANAAN [0208]</t>
  </si>
  <si>
    <t>CANAAN</t>
  </si>
  <si>
    <t>LA UNIÓN [0174]</t>
  </si>
  <si>
    <t>LA UNIÓN</t>
  </si>
  <si>
    <t>PUEBLO NUEVO [0131]</t>
  </si>
  <si>
    <t>PUEBLO NUEVO</t>
  </si>
  <si>
    <t>LA TORONJA [0176]</t>
  </si>
  <si>
    <t>LA TORONJA</t>
  </si>
  <si>
    <t>VILLA FLORES [0098]</t>
  </si>
  <si>
    <t>VILLA FLORES</t>
  </si>
  <si>
    <t>LUCERNA [0087]</t>
  </si>
  <si>
    <t>LUCERNA</t>
  </si>
  <si>
    <t>BAJOS DE HAINA</t>
  </si>
  <si>
    <t>BAJOS DE HAINA - GRINGO [0104]</t>
  </si>
  <si>
    <t>VIETNAM</t>
  </si>
  <si>
    <t>CANASTICA [0229]</t>
  </si>
  <si>
    <t>BUEN PASTOR - LA COQUERA</t>
  </si>
  <si>
    <t>INVI</t>
  </si>
  <si>
    <t>EL FRANBOYAN</t>
  </si>
  <si>
    <t>CAMBITA GARABITOS</t>
  </si>
  <si>
    <t>CAMBITA [0150]</t>
  </si>
  <si>
    <t>CAMBITA</t>
  </si>
  <si>
    <t>EL PUEBLECITO</t>
  </si>
  <si>
    <t>CANASTICA</t>
  </si>
  <si>
    <t>LOS ARREMANGAOS</t>
  </si>
  <si>
    <t>BARSEQUILLO-PIEDRA BLANCA [0051]</t>
  </si>
  <si>
    <t>PIEDRA BLANCA</t>
  </si>
  <si>
    <t>LA DESCUBIERTA</t>
  </si>
  <si>
    <t>LA DESCUBIERTA [0326]</t>
  </si>
  <si>
    <t>EL GRANADERO</t>
  </si>
  <si>
    <t>MARIA AUXILIADORA</t>
  </si>
  <si>
    <t>NEIBA</t>
  </si>
  <si>
    <t>EL TANQUE [0138]</t>
  </si>
  <si>
    <t>EL TANQUE</t>
  </si>
  <si>
    <t>LOS MOLINA [0059]</t>
  </si>
  <si>
    <t>EL RAMON</t>
  </si>
  <si>
    <t>VILLA HERMOSA</t>
  </si>
  <si>
    <t>VILLA HERMOSA [0247]</t>
  </si>
  <si>
    <t>SAN ANTONIO</t>
  </si>
  <si>
    <t>LA PLUMA</t>
  </si>
  <si>
    <t>LOS FRAILES KM 12</t>
  </si>
  <si>
    <t>LOS FRAILES KM 14</t>
  </si>
  <si>
    <t>VILLA PROGRESO [0249]</t>
  </si>
  <si>
    <t>VILLA PROGRESO</t>
  </si>
  <si>
    <t>CIUDAD JUAN BOSCH [0342]</t>
  </si>
  <si>
    <t>CIUDAD JUAN BOSCH I</t>
  </si>
  <si>
    <t>EL PRADO [0102]</t>
  </si>
  <si>
    <t>EL PRADO</t>
  </si>
  <si>
    <t>ARROYO ARRIBA</t>
  </si>
  <si>
    <t>BLOQUE DE BARRIOS SAN JOSE LA MINA-BARRIO LINDO [0288]</t>
  </si>
  <si>
    <t>BARRIO LINDO</t>
  </si>
  <si>
    <t>VILLA OLIMPICA</t>
  </si>
  <si>
    <t>VILLA OLIMPICA [0049]</t>
  </si>
  <si>
    <t>JARABACOA</t>
  </si>
  <si>
    <t>JARABACOA [0007]</t>
  </si>
  <si>
    <t>BALAGUER</t>
  </si>
  <si>
    <t>SOSÚA</t>
  </si>
  <si>
    <t>LA UNIÓN [0010]</t>
  </si>
  <si>
    <t>EL BOLSILLO</t>
  </si>
  <si>
    <t>GRANERO [0272]</t>
  </si>
  <si>
    <t>PADRE GRANERO</t>
  </si>
  <si>
    <t>LA LAGUNA</t>
  </si>
  <si>
    <t>PUERTO PLATA [0001]</t>
  </si>
  <si>
    <t>LOS BARRANCONES [0047]</t>
  </si>
  <si>
    <t>LOS BARRANCONES</t>
  </si>
  <si>
    <t>BUEN PASTOR</t>
  </si>
  <si>
    <t>CONSUELO</t>
  </si>
  <si>
    <t>CONSUELO  [0323]</t>
  </si>
  <si>
    <t>LA GUAMITA</t>
  </si>
  <si>
    <t>VILLA FARO</t>
  </si>
  <si>
    <t>MONTE VERDE</t>
  </si>
  <si>
    <t>LOS FELIU</t>
  </si>
  <si>
    <t>INVIVIENDA</t>
  </si>
  <si>
    <t>LOS CORALES</t>
  </si>
  <si>
    <t>VILLA ESFUERZO [0177]</t>
  </si>
  <si>
    <t>MENDOZA</t>
  </si>
  <si>
    <t>BRISAS DEL EDEN</t>
  </si>
  <si>
    <t>LA GRUA</t>
  </si>
  <si>
    <t>MALECONCITO</t>
  </si>
  <si>
    <t>EL DIQUE</t>
  </si>
  <si>
    <t>SAN LORENZO</t>
  </si>
  <si>
    <t>ANDRES – BOCA CHICA 1 [0164]</t>
  </si>
  <si>
    <t>MIRAMAR</t>
  </si>
  <si>
    <t>JUAN SANTIAGO</t>
  </si>
  <si>
    <t>JUAN SANTIAGO [0331]</t>
  </si>
  <si>
    <t xml:space="preserve">JUAN SANTIAGO </t>
  </si>
  <si>
    <t>LOS MULTI</t>
  </si>
  <si>
    <t>BOHECHIO [0014]</t>
  </si>
  <si>
    <t>BOHECHIO</t>
  </si>
  <si>
    <t>COMENDADOR</t>
  </si>
  <si>
    <t>COMENDADOR [0035]</t>
  </si>
  <si>
    <t>BANICA</t>
  </si>
  <si>
    <t>PUERTO PLATA CAIPI T [0837]</t>
  </si>
  <si>
    <t>EL JAVILLAR</t>
  </si>
  <si>
    <t>VILLA FRANCISCA [0070]</t>
  </si>
  <si>
    <t>VILLA FRANCISCA</t>
  </si>
  <si>
    <t>BRISAS DEL ESTE / LOTIFICACION [0203]</t>
  </si>
  <si>
    <t>LA PIEDRA</t>
  </si>
  <si>
    <t xml:space="preserve">SAN ANDRES </t>
  </si>
  <si>
    <t>LOS UNIDOS</t>
  </si>
  <si>
    <t>NIZAO</t>
  </si>
  <si>
    <t>NIZAO [0028]</t>
  </si>
  <si>
    <t>DON GREGORIO</t>
  </si>
  <si>
    <t>JUAN DE HERRERA</t>
  </si>
  <si>
    <t>JUAN DE HERRERA [0204]</t>
  </si>
  <si>
    <t>CENTRO DEL PUEBLO</t>
  </si>
  <si>
    <t>PLAZA CEREMONIAL INDIGENA</t>
  </si>
  <si>
    <t>VALLEJUELO</t>
  </si>
  <si>
    <t>VALLEJUELO [0490]</t>
  </si>
  <si>
    <t>LAS FLORES</t>
  </si>
  <si>
    <t>MEJORAMIENTO SOCIAL [0069]</t>
  </si>
  <si>
    <t>VILLA MARIA</t>
  </si>
  <si>
    <t>PARAÍSO</t>
  </si>
  <si>
    <t>PARAISO [0496]</t>
  </si>
  <si>
    <t>PARAISO</t>
  </si>
  <si>
    <t>VILLA VILORIA</t>
  </si>
  <si>
    <t>LAS MALVINAS</t>
  </si>
  <si>
    <t>LA TORMENTA</t>
  </si>
  <si>
    <t>PERALVILLO</t>
  </si>
  <si>
    <t>ESPERALVILLO [0324]</t>
  </si>
  <si>
    <t>ESPERALVILLO</t>
  </si>
  <si>
    <t>SABANA GRANDE DE BOYÁ</t>
  </si>
  <si>
    <t>SABANA GRANDE DE BOYA [0029]</t>
  </si>
  <si>
    <t>BARRIO NUEVO</t>
  </si>
  <si>
    <t>EL CIGUELILLO</t>
  </si>
  <si>
    <t>LAS ACACIAS</t>
  </si>
  <si>
    <t>ISABELITA [0188]</t>
  </si>
  <si>
    <t>LAS CARRERAS</t>
  </si>
  <si>
    <t>LOS FARAYONES</t>
  </si>
  <si>
    <t>VILLA DUARTE  CAIPI T [0849]</t>
  </si>
  <si>
    <t>SIMONICO</t>
  </si>
  <si>
    <t>LA FRANCIA</t>
  </si>
  <si>
    <t>LOTES Y SERVICIOS / SABANA PERDIDA (T3) [0314]</t>
  </si>
  <si>
    <t>BRISAS DEL ESTE</t>
  </si>
  <si>
    <t>PARTIDO</t>
  </si>
  <si>
    <t>PARTIDO [0337]</t>
  </si>
  <si>
    <t>RESTAURACIÓN</t>
  </si>
  <si>
    <t>RESTAURACIÓN [0335]</t>
  </si>
  <si>
    <t>DON BOSCO</t>
  </si>
  <si>
    <t>LOS PAJONES</t>
  </si>
  <si>
    <t>COTUÍ</t>
  </si>
  <si>
    <t>COTUI [0040]</t>
  </si>
  <si>
    <t>LIBERTAD</t>
  </si>
  <si>
    <t>LA CRUZ</t>
  </si>
  <si>
    <t>LOS CAYUCOS [0009]</t>
  </si>
  <si>
    <t>LOS CAYUCOS</t>
  </si>
  <si>
    <t>MEJORAMIENTO SOCIAL</t>
  </si>
  <si>
    <t>HATO MAYOR [0241]</t>
  </si>
  <si>
    <t>GUALEY</t>
  </si>
  <si>
    <t>PUNTA DE GARZA</t>
  </si>
  <si>
    <t>SABANA DE LA MAR</t>
  </si>
  <si>
    <t>SABANA DE LA MAR [0024]</t>
  </si>
  <si>
    <t>TIA MARIA</t>
  </si>
  <si>
    <t>VILLA VERDE [0244]</t>
  </si>
  <si>
    <t>SANTA ROSA</t>
  </si>
  <si>
    <t>LA CIENAGA [0155]</t>
  </si>
  <si>
    <t>LA CIENAGA</t>
  </si>
  <si>
    <t>EL ARROZAL</t>
  </si>
  <si>
    <t>GUALEY [0072]</t>
  </si>
  <si>
    <t>ENSANCHE ESPAILLAT</t>
  </si>
  <si>
    <t>SIMON BOLIVAR [0067]</t>
  </si>
  <si>
    <t>SIMON BOLIVAR</t>
  </si>
  <si>
    <t>VILLA ELOISA</t>
  </si>
  <si>
    <t>VILLAS AGRÍCOLAS  CAIPI T [0851]</t>
  </si>
  <si>
    <t>VILLAS AGRÍCOLAS</t>
  </si>
  <si>
    <t>LA VEGA II CAIPI T [0825]</t>
  </si>
  <si>
    <t>SAN MARTIN</t>
  </si>
  <si>
    <t>PUEBLO NUEVO [0013]</t>
  </si>
  <si>
    <t>MATAYAYA</t>
  </si>
  <si>
    <t>EL VALLE [0330]</t>
  </si>
  <si>
    <t>LOMA DE CABRERA</t>
  </si>
  <si>
    <t>LOMA DE CABRERA [0319]</t>
  </si>
  <si>
    <t>CRUCE SANTIAGO DE LA CRUZ</t>
  </si>
  <si>
    <t>VILLA JUANA [0065]</t>
  </si>
  <si>
    <t>VILLA JUANA</t>
  </si>
  <si>
    <t>TAMARINDO</t>
  </si>
  <si>
    <t>CAPOTILLO 1 [0066]</t>
  </si>
  <si>
    <t>SAN JOSE</t>
  </si>
  <si>
    <t>LOS MINA 2 [0191]</t>
  </si>
  <si>
    <t>LUZ CELESTIAL</t>
  </si>
  <si>
    <t>HERRERA-ENGOMBE  [0215]</t>
  </si>
  <si>
    <t>ENGOMBE</t>
  </si>
  <si>
    <t>EL AVISPERO [0273]</t>
  </si>
  <si>
    <t>CRISTO REY</t>
  </si>
  <si>
    <t>BARRIO DUARTE</t>
  </si>
  <si>
    <t>LA BERMUDEZ</t>
  </si>
  <si>
    <t>LAS CAÑITAS</t>
  </si>
  <si>
    <t>LA UNIDAD</t>
  </si>
  <si>
    <t>LA PIÑA [0106]</t>
  </si>
  <si>
    <t>LA PIÑITA</t>
  </si>
  <si>
    <t>PUENTE BLANCO</t>
  </si>
  <si>
    <t>LOS SOLDADITOS CAIPI T [0831]</t>
  </si>
  <si>
    <t>CACHIMAN</t>
  </si>
  <si>
    <t>SABANA PERDIDA I CAIPI T [0838]</t>
  </si>
  <si>
    <t>SABANA CENTRO</t>
  </si>
  <si>
    <t>EL AVISPERO</t>
  </si>
  <si>
    <t>PERALTA</t>
  </si>
  <si>
    <t>PERALTA [0332]</t>
  </si>
  <si>
    <t>CARRIZAL</t>
  </si>
  <si>
    <t>TAMBORIL</t>
  </si>
  <si>
    <t>LOS POLANCO [0016]</t>
  </si>
  <si>
    <t>GUAZUMAL ABAJO</t>
  </si>
  <si>
    <t>LOS MAESTROS [0041]</t>
  </si>
  <si>
    <t>LOS MAESTROS</t>
  </si>
  <si>
    <t>EL CAIMITO [0303]</t>
  </si>
  <si>
    <t>EL CAIMITO</t>
  </si>
  <si>
    <t>LA MADAMA-LOS COQUITOS</t>
  </si>
  <si>
    <t>VILLA MELLA/LOS ARQUEANOS [0311]</t>
  </si>
  <si>
    <t>LOS ARQUEANOS</t>
  </si>
  <si>
    <t>LOS ROSALES</t>
  </si>
  <si>
    <t>EL PERLA</t>
  </si>
  <si>
    <t>VILLA LIBERACION</t>
  </si>
  <si>
    <t>MAJAGUAL</t>
  </si>
  <si>
    <t>MILLONCITO-VILLA PENCA</t>
  </si>
  <si>
    <t>LOTES Y SERVICIOS</t>
  </si>
  <si>
    <t>MATA LOS INDIOS</t>
  </si>
  <si>
    <t>CARLOS ALVAREZ</t>
  </si>
  <si>
    <t>ANDRÉS BOCA CHICA CAIPI T [0801]</t>
  </si>
  <si>
    <t>VILLA GAUTIER</t>
  </si>
  <si>
    <t>SABANA PERDIDA II CAIPI T [0839]</t>
  </si>
  <si>
    <t>EL MANGUITO</t>
  </si>
  <si>
    <t>LOS COORDINADORES</t>
  </si>
  <si>
    <t>VILLA JARAGUA</t>
  </si>
  <si>
    <t>VILLA JARAGUA [0320]</t>
  </si>
  <si>
    <t>LOS GUAYACANES</t>
  </si>
  <si>
    <t>DUVERGÉ</t>
  </si>
  <si>
    <t>DUVERGE [0033]</t>
  </si>
  <si>
    <t>VENGAN A VER</t>
  </si>
  <si>
    <t>JIMANÍ</t>
  </si>
  <si>
    <t>VILLA ARMONIA [0003]</t>
  </si>
  <si>
    <t>EL LIMÓN</t>
  </si>
  <si>
    <t>LICEY AL MEDIO</t>
  </si>
  <si>
    <t>ESTANCIA INFANTIL FLOR SILVESTRE II [0536]</t>
  </si>
  <si>
    <t>ESTANCIA INFANTIL FLOR SILVESTRE II</t>
  </si>
  <si>
    <t>ALTOS DE CHAVON [0275]</t>
  </si>
  <si>
    <t>ALTOS DE CHAVON</t>
  </si>
  <si>
    <t>LAGUNA SALADA</t>
  </si>
  <si>
    <t>LAGUNA SALADA [0318]</t>
  </si>
  <si>
    <t>JAIBON</t>
  </si>
  <si>
    <t>LOS COCOS</t>
  </si>
  <si>
    <t>LOS GUANDULES [0071]</t>
  </si>
  <si>
    <t>BONAVIDES</t>
  </si>
  <si>
    <t>JOSE FRANCISCO PEÑA GOMEZ</t>
  </si>
  <si>
    <t>SANTA ANA</t>
  </si>
  <si>
    <t>MARÍA AUXILIADORA [0068]</t>
  </si>
  <si>
    <t>AGUA DULCE</t>
  </si>
  <si>
    <t>LOS TRES BRAZOS  [0122]</t>
  </si>
  <si>
    <t>SANTO TOMAS DE AQUINO</t>
  </si>
  <si>
    <t>CABRERA</t>
  </si>
  <si>
    <t>CABRERA CAIPI T [0807]</t>
  </si>
  <si>
    <t>URBANIZACION QUISQUEYA</t>
  </si>
  <si>
    <t>PUEBLO ARRIBA</t>
  </si>
  <si>
    <t>CRISTO REY- LOS RECIOS</t>
  </si>
  <si>
    <t>27 DE FEBRERO</t>
  </si>
  <si>
    <t>LA ROMANA  CAIPI T [0823]</t>
  </si>
  <si>
    <t>VILLA SAN CARLOS</t>
  </si>
  <si>
    <t>LA PIEDRA - MIRAMAR</t>
  </si>
  <si>
    <t>CRISTO REY GEMELA 2 [0146]</t>
  </si>
  <si>
    <t>PABLO VI</t>
  </si>
  <si>
    <t>LA SETENTA</t>
  </si>
  <si>
    <t>EL BRONX</t>
  </si>
  <si>
    <t>EL ALMIRANTE [0084]</t>
  </si>
  <si>
    <t xml:space="preserve">LOS SOLARES </t>
  </si>
  <si>
    <t>HAINAMOSA CAIPI T [0815]</t>
  </si>
  <si>
    <t>EL ALMIRANTE CAÑA</t>
  </si>
  <si>
    <t>BRISAS DEL NORTE</t>
  </si>
  <si>
    <t>VILLA MELLA/CAMPECHITO [0312]</t>
  </si>
  <si>
    <t>CAMPECHITO</t>
  </si>
  <si>
    <t>LOS CASTILLO</t>
  </si>
  <si>
    <t>MELLA 1</t>
  </si>
  <si>
    <t>ENSANCHE LIBERTAD</t>
  </si>
  <si>
    <t>LOS PLATANITOS [0076]</t>
  </si>
  <si>
    <t>LOS CIRUELITOS</t>
  </si>
  <si>
    <t>CASA DUPLEX</t>
  </si>
  <si>
    <t>LOS MULTIS [0197]</t>
  </si>
  <si>
    <t>LOS MULTIS</t>
  </si>
  <si>
    <t>SAN FRANCISCO  CAIPI T [0841]</t>
  </si>
  <si>
    <t>LOS GRULLONES</t>
  </si>
  <si>
    <t>CRISTO REY 1 [0063]</t>
  </si>
  <si>
    <t>LA CUARENTA</t>
  </si>
  <si>
    <t>LA ZURZA [0064]</t>
  </si>
  <si>
    <t>LOS PRADITOS [0317]</t>
  </si>
  <si>
    <t>LOS PRADITOS</t>
  </si>
  <si>
    <t>LOS RIOS 1 [0062]</t>
  </si>
  <si>
    <t>LA ESPERANZA</t>
  </si>
  <si>
    <t>MANGANAGUA [0315]</t>
  </si>
  <si>
    <t>MANGANAGUA</t>
  </si>
  <si>
    <t>SAN MIGUEL/ENRIQUILLO [0316]</t>
  </si>
  <si>
    <t>LOS CANTARES [0082]</t>
  </si>
  <si>
    <t>RAMÓN MATÍAS MELLA</t>
  </si>
  <si>
    <t>LA FLORIDA</t>
  </si>
  <si>
    <t>LOS SOTO</t>
  </si>
  <si>
    <t>LAS LAGUNAS</t>
  </si>
  <si>
    <t>LOS HUMILDES</t>
  </si>
  <si>
    <t>BRISAS DE LA ISABELA</t>
  </si>
  <si>
    <t>CAMBOYA-PROYECTO SAN JOSE</t>
  </si>
  <si>
    <t>VILLA LISA-ESMERALDA</t>
  </si>
  <si>
    <t>CARIBE-LOS COQUITOS</t>
  </si>
  <si>
    <t>LA MILAGROSA</t>
  </si>
  <si>
    <t>RIVERA DEL OZAMA</t>
  </si>
  <si>
    <t>LOS COQUITOS</t>
  </si>
  <si>
    <t>LOS RÍOS</t>
  </si>
  <si>
    <t>LOS RÍOS CAIPI T [0830]</t>
  </si>
  <si>
    <t>LOS RIOS</t>
  </si>
  <si>
    <t>LA ZURZA</t>
  </si>
  <si>
    <t>CABRAL</t>
  </si>
  <si>
    <t>CABRAL CAIPI T [0806]</t>
  </si>
  <si>
    <t>PEÑUELA</t>
  </si>
  <si>
    <t>PIEDRA LINDA [0058]</t>
  </si>
  <si>
    <t>PIEDRA LINDA</t>
  </si>
  <si>
    <t>El Vigiador  [0437]</t>
  </si>
  <si>
    <t>ANDALUCIA - EL 17</t>
  </si>
  <si>
    <t>GREGORIO LUPERON</t>
  </si>
  <si>
    <t>SANTIAGO I CAIPI T [0845]</t>
  </si>
  <si>
    <t>PEKIN</t>
  </si>
  <si>
    <t>GALVÁN CAIPI T [0813]</t>
  </si>
  <si>
    <t>GALVAN</t>
  </si>
  <si>
    <t>PLAZA CAAMAÑO</t>
  </si>
  <si>
    <t>TIERRA BLANCA</t>
  </si>
  <si>
    <t>PUEBLO ABAJO</t>
  </si>
  <si>
    <t>PALMA REAL (LOS GIRASOLES) 1 [0158]</t>
  </si>
  <si>
    <t>PALMA REAL</t>
  </si>
  <si>
    <t>MADRE VIEJA DEL NORTE [0228]</t>
  </si>
  <si>
    <t>CONCENTRACION</t>
  </si>
  <si>
    <t>CEVICOS</t>
  </si>
  <si>
    <t>CEVICOS CAIPI T [0810]</t>
  </si>
  <si>
    <t>VILLA FLORES NORTE</t>
  </si>
  <si>
    <t>LIBERTAD-MIRAMAR [0119]</t>
  </si>
  <si>
    <t>SAN ANTONIO-DISTRITO</t>
  </si>
  <si>
    <t>SÁNCHEZ</t>
  </si>
  <si>
    <t>SÁNCHEZ CAIPI T [0844]</t>
  </si>
  <si>
    <t>SANCHEZ</t>
  </si>
  <si>
    <t>LA VEGA I CAIPI T [0824]</t>
  </si>
  <si>
    <t>VILLA OLGA</t>
  </si>
  <si>
    <t>LA VEGA III CAIPI T [0826]</t>
  </si>
  <si>
    <t>VILLA ROSA</t>
  </si>
  <si>
    <t>SANTIAGO IV CAIPI T [0847]</t>
  </si>
  <si>
    <t>BARACOA</t>
  </si>
  <si>
    <t>NUEVO AMANECER</t>
  </si>
  <si>
    <t>EL CAFÉ DE HERRERA [0088]</t>
  </si>
  <si>
    <t>LOMA DEL CHIVO</t>
  </si>
  <si>
    <t>SAN MARTIN [0099]</t>
  </si>
  <si>
    <t>LAS 20 CASITAS</t>
  </si>
  <si>
    <t>EL FUNDO</t>
  </si>
  <si>
    <t>LOS GIRASOLES [0061]</t>
  </si>
  <si>
    <t>LOS SOLARES</t>
  </si>
  <si>
    <t>GENESIS</t>
  </si>
  <si>
    <t>INGENIO ARRIBA [0073]</t>
  </si>
  <si>
    <t>LAS CARMELITAS [0118]</t>
  </si>
  <si>
    <t>LAS CARMELITAS</t>
  </si>
  <si>
    <t>NIBAJE</t>
  </si>
  <si>
    <t>SANTA LUCIA</t>
  </si>
  <si>
    <t>ANACAONA [0110]</t>
  </si>
  <si>
    <t>ANACAONA-CIRCUNVALACION NORTE</t>
  </si>
  <si>
    <t>LA NUEVA BARQUITA [0085]</t>
  </si>
  <si>
    <t>LOS EDIFICIOS</t>
  </si>
  <si>
    <t>YAGUITA DEL PASTOR</t>
  </si>
  <si>
    <t>LA ALTAGRACIA [0018]</t>
  </si>
  <si>
    <t>PEÑA GÓMEZ-CRUCE DE ESPERANZA</t>
  </si>
  <si>
    <t>MAIZAL</t>
  </si>
  <si>
    <t>SAN IGNACIO DE SABANETA</t>
  </si>
  <si>
    <t>VILLA POLIN [0017]</t>
  </si>
  <si>
    <t>VILLA POLIN</t>
  </si>
  <si>
    <t>LOS PALMARES [0097]</t>
  </si>
  <si>
    <t>LOS PALMARES</t>
  </si>
  <si>
    <t>ANACAONA</t>
  </si>
  <si>
    <t>LIBERTAD-MIRAMAR</t>
  </si>
  <si>
    <t>LA NUEVA BARQUITA</t>
  </si>
  <si>
    <t>EL CAFÉ DE HERRERA</t>
  </si>
  <si>
    <t>VILLA PROGRESO, HATO DEL YAQUE</t>
  </si>
  <si>
    <t>PUEBLO NUEVO [0095]</t>
  </si>
  <si>
    <t>HERMANA ROSARIO TORRES</t>
  </si>
  <si>
    <t>BRISAS DEL NORTE 1 [0021]</t>
  </si>
  <si>
    <t>INVI-CEA</t>
  </si>
  <si>
    <t>BARRIO NUEVO OESTE</t>
  </si>
  <si>
    <t>BARRIO HAITI</t>
  </si>
  <si>
    <t>LA CRISTINITA [0004]</t>
  </si>
  <si>
    <t>LA CRISTINITA</t>
  </si>
  <si>
    <t>LOTIFICACIÓN-VERÓN</t>
  </si>
  <si>
    <t>LOS MANGUITOS</t>
  </si>
  <si>
    <t>MARÍA MONTEZ</t>
  </si>
  <si>
    <t>SAN JOSE- RIO GRANDE</t>
  </si>
  <si>
    <t>LA CAÑADA</t>
  </si>
  <si>
    <t>LOS PINOS</t>
  </si>
  <si>
    <t>EL CACIQUE-MAGDALENA</t>
  </si>
  <si>
    <t>LOS MOLINA</t>
  </si>
  <si>
    <t>5 DE ABRIL-GUANDULERA</t>
  </si>
  <si>
    <t>MONSERRAT</t>
  </si>
  <si>
    <t>LOS MAMEYES 1 [0083]</t>
  </si>
  <si>
    <t>LA LOMA</t>
  </si>
  <si>
    <t>EDIFICIO COQUITO</t>
  </si>
  <si>
    <t>BARRIO NORTE</t>
  </si>
  <si>
    <t>EL CACHON [0092]</t>
  </si>
  <si>
    <t>ELIO FRANCO</t>
  </si>
  <si>
    <t>EL PROGRESO</t>
  </si>
  <si>
    <t>EL LIBERTADOR DE HERRERA [0089]</t>
  </si>
  <si>
    <t>LIBERTADOR</t>
  </si>
  <si>
    <t>CAÑADA DE TUFI</t>
  </si>
  <si>
    <t>LA MINA</t>
  </si>
  <si>
    <t>AMADA II, PALMARITO [0046]</t>
  </si>
  <si>
    <t>VILLA HOLYWOOD</t>
  </si>
  <si>
    <t>LA CARMELITA</t>
  </si>
  <si>
    <t>LOS RESTAURADORES</t>
  </si>
  <si>
    <t>VISTA AL VALLE [0056]</t>
  </si>
  <si>
    <t>LOS LOPEZ [0044]</t>
  </si>
  <si>
    <t>BARRIO PUERTO RICO</t>
  </si>
  <si>
    <t>SAN JOSE DE VILLA [0037]</t>
  </si>
  <si>
    <t>JUAN PABLO DUARTE, VILLA CENTRAL [0043]</t>
  </si>
  <si>
    <t>LA MONTAÑITA- JUAN PABLO DUARTE</t>
  </si>
  <si>
    <t>EL ALMIRANTE</t>
  </si>
  <si>
    <t>EE CENTRO DE PROMOCIÓN DE LA ATENCIÓN INTEGRAL A LA INFANCIA PROINFANCIA [0642]</t>
  </si>
  <si>
    <t>CENTRO DE PROMOCIÓN DE LA ATENCIÓN INTEGRAL A LA INFANCIA PROINFANCIA</t>
  </si>
  <si>
    <t>EE PASTORAL MATERNO INFANTIL [0687]</t>
  </si>
  <si>
    <t>PASTORAL MATERNO INFANTIL</t>
  </si>
  <si>
    <t>EE CENTRO DE INTEGRACIÓN Y ACOMPAÑAMIENTO AL NIÑO DE LA CALLE [0689]</t>
  </si>
  <si>
    <t>CENTRO DE INTEGRACIÓN Y ACOMPAÑAMIENTO AL NIÑO DE LA CALLE</t>
  </si>
  <si>
    <t>EE FUNDACIÓN PASOS DE VIDA FUNPAVI [0629]</t>
  </si>
  <si>
    <t>FUNDACIÓN PASOS DE VIDA FUNPAVI</t>
  </si>
  <si>
    <t>EE FUNDACIÓN CAMINANDO JUNTOS HACIA UN MEJOR FUTURO [0600]</t>
  </si>
  <si>
    <t>FUNDACIÓN CAMINANDO JUNTOS HACIA UN MEJOR FUTURO</t>
  </si>
  <si>
    <t>EE FUNDACIÓN LA CASA DEL DIVINO NIÑO JESÚS [0609]</t>
  </si>
  <si>
    <t>FUNDACIÓN LA CASA DEL DIVINO NIÑO JESÚS</t>
  </si>
  <si>
    <t>EE MINISTERIO DEL NAZARENO V. CELESTIAL JEREMÍAS 6:16 [0622]</t>
  </si>
  <si>
    <t>MINISTERIO DEL NAZARENO V. CELESTIAL JEREMÍAS 6:16</t>
  </si>
  <si>
    <t>EE FUNDACIÓN DIOS CUIDA SU CREACIÓN. FUNDACREA [0625]</t>
  </si>
  <si>
    <t>FUNDACIÓN DIOS CUIDA SU CREACIÓN. FUNDACREA</t>
  </si>
  <si>
    <t>EE FUNDACIÓN CRISTIANA INTEGRAL PARA EL DESARROLLO EDUCATIVO [0607]</t>
  </si>
  <si>
    <t>FUNDACIÓN CRISTIANA INTEGRAL PARA EL DESARROLLO EDUCATIVO</t>
  </si>
  <si>
    <t>EE CENTRO DE DESARROLLO Y SERVICIOS INTEGRAL MADRE LAURA (CDSMAL) [0684]</t>
  </si>
  <si>
    <t>CENTRO DE DESARROLLO Y SERVICIOS INTEGRAL MADRE LAURA (CDSMAL)</t>
  </si>
  <si>
    <t>EE HOGAR SANTA MARÍA INC. [0623]</t>
  </si>
  <si>
    <t>HOGAR SANTA MARÍA INC.</t>
  </si>
  <si>
    <t>EE CENTRO COMUNITARIO PARA LA INFANCIA DE ALTAMIRA [0675]</t>
  </si>
  <si>
    <t>CENTRO COMUNITARIO PARA LA INFANCIA DE ALTAMIRA</t>
  </si>
  <si>
    <t>EE CENTRO COMUNITARIO PARA LA INFANCIA DE SAN LORENZO [0676]</t>
  </si>
  <si>
    <t>CENTRO COMUNITARIO PARA LA INFANCIA DE SAN LORENZO</t>
  </si>
  <si>
    <t>CENTRO COMUNITARIO PARA LA INFANCIA DE ARROYO SECO</t>
  </si>
  <si>
    <t>CENTRO COMUNITARIO PARA LA INFANCIA DE LA GUAMA</t>
  </si>
  <si>
    <t>CENTRO COMUNITARIO PARA LA INFANCIA DE EL COROZAL</t>
  </si>
  <si>
    <t>EE CENTRO COMUNITARIO PARA LA INFANCIA DE LAS CUARENTA [0673]</t>
  </si>
  <si>
    <t>CENTRO COMUNITARIO PARA LA INFANCIA DE LAS CUARENTA</t>
  </si>
  <si>
    <t>EE CENTRO COMUNITARIO PARA LA INFANCIA DEL COCO II [0674]</t>
  </si>
  <si>
    <t>CENTRO COMUNITARIO PARA LA INFANCIA DEL COCO II</t>
  </si>
  <si>
    <t>EE CENTRO DE DESARROLLO INTEGRAL FUENTE DE PAZ [0618]</t>
  </si>
  <si>
    <t>CENTRO DE DESARROLLO INTEGRAL FUENTE DE PAZ</t>
  </si>
  <si>
    <t>EE HOMBRES Y MUJERES EN ACCIÓN POR LAS YAYAS [0643]</t>
  </si>
  <si>
    <t>HOMBRES Y MUJERES EN ACCIÓN POR LAS YAYAS</t>
  </si>
  <si>
    <t>EE FUNDACIÓN PRO-DESARROLLO JEHOVA NISSI (FUNDEJENI) [0614]</t>
  </si>
  <si>
    <t>FUNDACIÓN PRO-DESARROLLO JEHOVA NISSI (FUNDEJENI)</t>
  </si>
  <si>
    <t>EE FUNDACIÓN MARHANATA BARAHONA [0617]</t>
  </si>
  <si>
    <t>FUNDACIÓN MARHANATA BARAHONA</t>
  </si>
  <si>
    <t>EE FUNDACIÓN DE MUJERES SALOMÉ UREÑA INC. BARAHONA [0620]</t>
  </si>
  <si>
    <t>FUNDACIÓN DE MUJERES SALOMÉ UREÑA INC. BARAHONA</t>
  </si>
  <si>
    <t>EE FEDERACIÓN DE IGLESIAS BÍBLICAS BAUTISTAS DOMINICANAS, SEMBRADORES DE ESPERANZA [0628]</t>
  </si>
  <si>
    <t>FEDERACIÓN DE IGLESIAS BÍBLICAS BAUTISTAS DOMINICANAS, SEMBRADORES DE ESPERANZA</t>
  </si>
  <si>
    <t>EE FUNDACIÓN PARA EL DESARROLLO ESPERANZA SIN FRONTERAS INC. [0630]</t>
  </si>
  <si>
    <t>FUNDACIÓN PARA EL DESARROLLO ESPERANZA SIN FRONTERAS INC.</t>
  </si>
  <si>
    <t>CRISTÓBAL</t>
  </si>
  <si>
    <t>EE MISIÓN CRISTIANA EN REPÚBLICA DOMINICANA [0631]</t>
  </si>
  <si>
    <t>MISIÓN CRISTIANA EN REPÚBLICA DOMINICANA</t>
  </si>
  <si>
    <t>EE FUNDACIÓN PARA EL DESARROLLO DEL DEPORTE Y LA CULTURA DE JINOVA FUNDECULJI [0662]</t>
  </si>
  <si>
    <t>FUNDACIÓN PARA EL DESARROLLO DEL DEPORTE Y LA CULTURA DE JINOVA FUNDECULJI</t>
  </si>
  <si>
    <t>EE FUNDACIÓN EDUCATIVA ESTOY APRENDIENDO [0604]</t>
  </si>
  <si>
    <t>FUNDACIÓN EDUCATIVA ESTOY APRENDIENDO</t>
  </si>
  <si>
    <t>EE FUNDACIÓN MUJERES DE LA MAGUANA EN ACCIÓN [0632]</t>
  </si>
  <si>
    <t>FUNDACIÓN MUJERES DE LA MAGUANA EN ACCIÓN</t>
  </si>
  <si>
    <t>CENTRO COMUNITARIO PARA LA INFANCIA DE LOS LIMONES</t>
  </si>
  <si>
    <t>EE COMITÉ GESTOR DE GUAYACANAL [0633]</t>
  </si>
  <si>
    <t>COMITÉ GESTOR DE GUAYACANAL</t>
  </si>
  <si>
    <t>EE ASOCIACIÓN DE DESARROLLO INDEPENDIENTE DEL PROYECTO 4 [0634]</t>
  </si>
  <si>
    <t>ASOCIACIÓN DE DESARROLLO INDEPENDIENTE DEL PROYECTO 4</t>
  </si>
  <si>
    <t>EE COMITÉ GESTOR EL ROSARIO [0640]</t>
  </si>
  <si>
    <t>COMITÉ GESTOR EL ROSARIO</t>
  </si>
  <si>
    <t>EE COMITÉ GESTOR HATO NUEVO CORTES [0644]</t>
  </si>
  <si>
    <t>COMITÉ GESTOR HATO NUEVO CORTES</t>
  </si>
  <si>
    <t>EE UNIÓN POR EL DESARROLLO COMUNITARIO D-1 GANADERO [0650]</t>
  </si>
  <si>
    <t>UNIÓN POR EL DESARROLLO COMUNITARIO D-1 GANADERO</t>
  </si>
  <si>
    <t>EE COMITÉ GESTOR LAS BARIAS [0654]</t>
  </si>
  <si>
    <t>COMITÉ GESTOR LAS BARIAS</t>
  </si>
  <si>
    <t>EE COMITÉ GESTOR EL BARRO [0655]</t>
  </si>
  <si>
    <t>COMITÉ GESTOR EL BARRO</t>
  </si>
  <si>
    <t>EE COMITÉ GESTOR LAS CLAVELLINAS [0658]</t>
  </si>
  <si>
    <t>COMITÉ GESTOR LAS CLAVELLINAS</t>
  </si>
  <si>
    <t>EE COMITÉ GESTOR LA CEIBA [0659]</t>
  </si>
  <si>
    <t>COMITÉ GESTOR LA CEIBA</t>
  </si>
  <si>
    <t>EE COMITÉ GESTOR LOS JOVILLOS [0660]</t>
  </si>
  <si>
    <t>COMITÉ GESTOR LOS JOVILLOS</t>
  </si>
  <si>
    <t>EE COMITÉ GESTOR TABARA ARRIBA [0669]</t>
  </si>
  <si>
    <t>COMITÉ GESTOR TABARA ARRIBA</t>
  </si>
  <si>
    <t>PUEBLO VIEJO</t>
  </si>
  <si>
    <t>EE COMITÉ GESTOR DE PUEBLO VIEJO [0639]</t>
  </si>
  <si>
    <t>COMITÉ GESTOR DE PUEBLO VIEJO</t>
  </si>
  <si>
    <t>COMITE GESTOR PROYECTO 2C [0351]</t>
  </si>
  <si>
    <t>COMITE GESTOR PROYECTO 2C</t>
  </si>
  <si>
    <t>EE COMITÉ GESTOR LAS GUANÁBANAS [0637]</t>
  </si>
  <si>
    <t>COMITÉ GESTOR LAS GUANÁBANAS</t>
  </si>
  <si>
    <t>EE COMITÉ GESTOR DE TABARA ABAJO [0638]</t>
  </si>
  <si>
    <t>COMITÉ GESTOR DE TABARA ABAJO</t>
  </si>
  <si>
    <t>AMIAMA GOMEZ [0494]</t>
  </si>
  <si>
    <t>COMITE GESTOR AMIAMA GOMEZ</t>
  </si>
  <si>
    <t>EE COMITÉ GESTOR LA LISTA [0657]</t>
  </si>
  <si>
    <t>COMITÉ GESTOR LA LISTA</t>
  </si>
  <si>
    <t>EE COMITÉ GESTOS LOS BLANCOS [0661]</t>
  </si>
  <si>
    <t>COMITÉ GESTOS LOS BLANCOS</t>
  </si>
  <si>
    <t>EE COMITÉ GESTOR DE LA COMUNIDAD NARANJAL [0663]</t>
  </si>
  <si>
    <t>COMITÉ GESTOR DE LA COMUNIDAD NARANJAL</t>
  </si>
  <si>
    <t>EE COMITÉ GESTOR LAS SALINAS [0667]</t>
  </si>
  <si>
    <t>COMITÉ GESTOR LAS SALINAS</t>
  </si>
  <si>
    <t>COMITE GESTOR CACHON [0492]</t>
  </si>
  <si>
    <t>COMITE GESTOR CACHON</t>
  </si>
  <si>
    <t>EE COMITÉ GESTOR ARROYO DULCE [0672]</t>
  </si>
  <si>
    <t>COMITÉ GESTOR ARROYO DULCE</t>
  </si>
  <si>
    <t>LA CIÉNAGA</t>
  </si>
  <si>
    <t>EE COMITÉ GESTOR BAHORUCO [0664]</t>
  </si>
  <si>
    <t>COMITÉ GESTOR BAHORUCO</t>
  </si>
  <si>
    <t>EE COMITÉ GESTOR DE EL ARROYO [0665]</t>
  </si>
  <si>
    <t>COMITÉ GESTOR DE EL ARROYO</t>
  </si>
  <si>
    <t>COMITE GESTOR LA CIENAGA [0493]</t>
  </si>
  <si>
    <t>COMITE GESTOR LA CIENAGA</t>
  </si>
  <si>
    <t>LAS SALINAS</t>
  </si>
  <si>
    <t>EE COMITÉ GESTOR LOS SALADOS [0670]</t>
  </si>
  <si>
    <t>COMITÉ GESTOR LOS SALADOS</t>
  </si>
  <si>
    <t>EE COMITÉ DESARROLLO CANOA INC. [0611]</t>
  </si>
  <si>
    <t>COMITÉ DESARROLLO CANOA INC.</t>
  </si>
  <si>
    <t>EE COMITÉ GESTOR DE LAS BAITOAS [0666]</t>
  </si>
  <si>
    <t>COMITÉ GESTOR DE LAS BAITOAS</t>
  </si>
  <si>
    <t>EE COMITE GESTOR LOS MONTONES [0487]</t>
  </si>
  <si>
    <t>COMITE GESTOR LOS MONTONES</t>
  </si>
  <si>
    <t>EE CONSEJO DE DESARROLLO SECCIONAL DE SABANETA [0636]</t>
  </si>
  <si>
    <t>CONSEJO DE DESARROLLO SECCIONAL DE SABANETA</t>
  </si>
  <si>
    <t>EE COMITÉ GESTOR LAS ZANJAS [0645]</t>
  </si>
  <si>
    <t>COMITÉ GESTOR LAS ZANJAS</t>
  </si>
  <si>
    <t>EE COMITÉ GESTOR MOGOLLÓN [0646]</t>
  </si>
  <si>
    <t>COMITÉ GESTOR MOGOLLÓN</t>
  </si>
  <si>
    <t>EE COMITÉ GESTOR LOS BANCOS [0656]</t>
  </si>
  <si>
    <t>COMITÉ GESTOR LOS BANCOS</t>
  </si>
  <si>
    <t>EE COMITE GESTOR LAS CHARCAS DE MARIA NOVA [0489]</t>
  </si>
  <si>
    <t>COMITE GESTOR LAS CHARCAS DE MARIA NOVA</t>
  </si>
  <si>
    <t>EE COMITE GESTOR LAS CHARCAS DE GARABITO [0491]</t>
  </si>
  <si>
    <t>COMITE GESTOR LAS CHARCAS DE GARABITO</t>
  </si>
  <si>
    <t>EE COMITE GESTOR EL BATEY [0488]</t>
  </si>
  <si>
    <t>COMITE GESTOR EL BATEY</t>
  </si>
  <si>
    <t>LOS HOYITOS [0036]</t>
  </si>
  <si>
    <t>VILLA GUERRERO</t>
  </si>
  <si>
    <t>LA MALENA [0057]</t>
  </si>
  <si>
    <t>VILLA MARÍA</t>
  </si>
  <si>
    <t>JUAN PABLO DUARTE</t>
  </si>
  <si>
    <t>BARRIO GEORGE</t>
  </si>
  <si>
    <t>EL BRISAL [0060]</t>
  </si>
  <si>
    <t>EL BRISAL</t>
  </si>
  <si>
    <t>LOS TANQUESITOS</t>
  </si>
  <si>
    <t>REDENCION - PANTOJA [0108]</t>
  </si>
  <si>
    <t xml:space="preserve">REDENCION </t>
  </si>
  <si>
    <t>LOS MILITARES</t>
  </si>
  <si>
    <t>REDENCION PRIMERA</t>
  </si>
  <si>
    <t>PUERCA BRAVA</t>
  </si>
  <si>
    <t xml:space="preserve">LOS COQUITOS </t>
  </si>
  <si>
    <t>EL PALMAR</t>
  </si>
  <si>
    <t>BRISAS DE LOS PALMARES</t>
  </si>
  <si>
    <t>EL LIBERTADOR</t>
  </si>
  <si>
    <t>LOS CORONEL</t>
  </si>
  <si>
    <t>LOS RIELES</t>
  </si>
  <si>
    <t>LAS CAOBAS, SALCEDO [0011]</t>
  </si>
  <si>
    <t>SALCEDO-CENTRO</t>
  </si>
  <si>
    <t>LA AMARGURA</t>
  </si>
  <si>
    <t>MARIA LUISA [0038]</t>
  </si>
  <si>
    <t>LOMA DE PANCHITO</t>
  </si>
  <si>
    <t>VILLA SALMA</t>
  </si>
  <si>
    <t>VILLA DEL MAR</t>
  </si>
  <si>
    <t>LAS SALINAS- LOS BLOCK</t>
  </si>
  <si>
    <t>LA ANTENA</t>
  </si>
  <si>
    <t xml:space="preserve">LOS BARRANCONES </t>
  </si>
  <si>
    <t>EL MANI</t>
  </si>
  <si>
    <t>LOS CORBANOS [0045]</t>
  </si>
  <si>
    <t>HATO VIEJO</t>
  </si>
  <si>
    <t>MARIA LUISA</t>
  </si>
  <si>
    <t>LOS HOYITOS</t>
  </si>
  <si>
    <t>GUAYABAL</t>
  </si>
  <si>
    <t>BARRIO LOS SANTOS</t>
  </si>
  <si>
    <t>EL EJIDO - SAVICA</t>
  </si>
  <si>
    <t>LOS CAJUILES</t>
  </si>
  <si>
    <t>LAS CAOBAS</t>
  </si>
  <si>
    <t>VILLA ARMONIA</t>
  </si>
  <si>
    <t>AMADA</t>
  </si>
  <si>
    <t>LAS MARAS</t>
  </si>
  <si>
    <t>SAN JOSE DE VILLA</t>
  </si>
  <si>
    <t>JIMANI VIEJO</t>
  </si>
  <si>
    <t>LINO ABREU [0050]</t>
  </si>
  <si>
    <t>LINO ABREU</t>
  </si>
  <si>
    <t>LOS PLATANITOS</t>
  </si>
  <si>
    <t>MEITA</t>
  </si>
  <si>
    <t>SAN MARTÍN DE PORRES  GUACHUPITA</t>
  </si>
  <si>
    <t>LOS GIRASOLES 3</t>
  </si>
  <si>
    <t>LOS GIRASOLES 2</t>
  </si>
  <si>
    <t>LA FE, LOS ALCARRIZOS [0020]</t>
  </si>
  <si>
    <t>CHAVON y LA GLORIA</t>
  </si>
  <si>
    <t>VISTA AL VALLE</t>
  </si>
  <si>
    <t>SALVADOR THEN Y THEN</t>
  </si>
  <si>
    <t>BARRIO PROSPERIDAD</t>
  </si>
  <si>
    <t xml:space="preserve">VILLA LIBERACION </t>
  </si>
  <si>
    <t>PUERTO ISABELA</t>
  </si>
  <si>
    <t>PUERTO RICO</t>
  </si>
  <si>
    <t>JUANA SALTITOPA</t>
  </si>
  <si>
    <t>NUEVA ISABELA</t>
  </si>
  <si>
    <t>PEÑA GOMEZ</t>
  </si>
  <si>
    <t>BISONÓ (NAVARRETE)</t>
  </si>
  <si>
    <t>27 DE FEBRERO [0015]</t>
  </si>
  <si>
    <t>LA GLORIA</t>
  </si>
  <si>
    <t>VILLA TABACALERA</t>
  </si>
  <si>
    <t>JUAN JOSÉ DOMIGUEZ</t>
  </si>
  <si>
    <t>LAS FLORES [0094]</t>
  </si>
  <si>
    <t>LOS LOPEZ</t>
  </si>
  <si>
    <t>LA PALMA</t>
  </si>
  <si>
    <t>CORBANO NORTE</t>
  </si>
  <si>
    <t>SAN GREGORIO DE NIGUA</t>
  </si>
  <si>
    <t>ESTANCIA INFANTIL SAN GREGORIO [0509]</t>
  </si>
  <si>
    <t>ESTANCIA INFANTIL SAN GREGORIO</t>
  </si>
  <si>
    <t>Academia para el Desarrollo de la Primera Infancia Milagros Hernández de Holguín [0349]</t>
  </si>
  <si>
    <t>ACADEMIA PARA EL DESARROLLO DE LA PRIMERA INFANCIA MILAGROS HERNÁNDEZ DE HOLGUÍN</t>
  </si>
  <si>
    <t>Escuela Infantil Lluvia de Bendiciones [0350]</t>
  </si>
  <si>
    <t>ESCUELA INFANTIL LLUVIA DE BENDICIONES</t>
  </si>
  <si>
    <t>INGENIO ARRIBA</t>
  </si>
  <si>
    <t>LA FE, LOS ALCARRIZOS</t>
  </si>
  <si>
    <t>EL CACHON</t>
  </si>
  <si>
    <t>YAGUITA DE PASTOR</t>
  </si>
  <si>
    <t>CORBANO SUR</t>
  </si>
  <si>
    <t>LOS GIRASOLES</t>
  </si>
  <si>
    <t>CANTARES</t>
  </si>
  <si>
    <t>PICA PIEDRA</t>
  </si>
  <si>
    <t>LA MALENA</t>
  </si>
  <si>
    <t>AMADA II, PALMARITO</t>
  </si>
  <si>
    <t>LOS MAMEYES</t>
  </si>
  <si>
    <t>CAPOTILLO, EL SEIBO CAIPI T [0809]</t>
  </si>
  <si>
    <t>CAPOTILLO, EL SEIBO</t>
  </si>
  <si>
    <t>GINANDIANA CAIPI T [0814]</t>
  </si>
  <si>
    <t>GINANDIANA</t>
  </si>
  <si>
    <t>LOS CAJUILES CAIPI T [0828]</t>
  </si>
  <si>
    <t>MANICERA CAIPI T [0833]</t>
  </si>
  <si>
    <t>MANICERA</t>
  </si>
  <si>
    <t>CAPOTILLO, D. N. CAIPI T [0808]</t>
  </si>
  <si>
    <t>CAPOTILLO, D. N.</t>
  </si>
  <si>
    <t>CAPOTILLO CENTRO-CG</t>
  </si>
  <si>
    <t>HOGAR DE BEBE CAIPI T [0817]</t>
  </si>
  <si>
    <t>HOGAR DE BEBE</t>
  </si>
  <si>
    <t>LA FE - CRISTO REY CAIPI T [0822]</t>
  </si>
  <si>
    <t>LA FE - CRISTO REY</t>
  </si>
  <si>
    <t>GUACHUPITA-CG</t>
  </si>
  <si>
    <t>SAN VICENTE DE PAUL CAIPI T [0843]</t>
  </si>
  <si>
    <t>GRINGO-CG</t>
  </si>
  <si>
    <t>VILLA PENCA-CG</t>
  </si>
  <si>
    <t>BROOKLIN-CG</t>
  </si>
  <si>
    <t>SAN CRISTÓBAL CAIPI T [0840]</t>
  </si>
  <si>
    <t>LAS FLORES [0109]</t>
  </si>
  <si>
    <t>ZONA VERDE</t>
  </si>
  <si>
    <t>JERINGA-CG</t>
  </si>
  <si>
    <t>LAS FLORES-CG</t>
  </si>
  <si>
    <t>SEMANA SANTA CAIPI T [0848]</t>
  </si>
  <si>
    <t>SEMANA SANTA</t>
  </si>
  <si>
    <t>LOS BOTAO</t>
  </si>
  <si>
    <t>CALETA</t>
  </si>
  <si>
    <t>VALIENTE</t>
  </si>
  <si>
    <t>LA CALETA I CAIPI T [0820]</t>
  </si>
  <si>
    <t>LA CALETA I</t>
  </si>
  <si>
    <t>REDENCIÓN SEGUNDA</t>
  </si>
  <si>
    <t>LOS ALCARRIZOS CAIPI T [0827]</t>
  </si>
  <si>
    <t>HAINAMOSA</t>
  </si>
  <si>
    <t>LOS MINA CAIPI T [0829]</t>
  </si>
  <si>
    <t>LOS MINA</t>
  </si>
  <si>
    <t>LOS CANTARES</t>
  </si>
  <si>
    <t>VALLE DEL OZAMA</t>
  </si>
  <si>
    <t>MADRE PETRA CAIPI T [0832]</t>
  </si>
  <si>
    <t>MADRE PETRA</t>
  </si>
  <si>
    <t xml:space="preserve">VILLA DUARTE </t>
  </si>
  <si>
    <t>LOS SOLDADITOS</t>
  </si>
  <si>
    <t>SABANA PERDIDA I</t>
  </si>
  <si>
    <t>SABANA PERDIDA II</t>
  </si>
  <si>
    <t>BATEY BIENVENIDO, MANOGUAYABO</t>
  </si>
  <si>
    <t>HERRERA CAIPI T [0816]</t>
  </si>
  <si>
    <t>HERRERA</t>
  </si>
  <si>
    <t>LA VEGA I</t>
  </si>
  <si>
    <t>LA VEGA II</t>
  </si>
  <si>
    <t>LA VEGA III</t>
  </si>
  <si>
    <t>MANZANILLO CAIPI T [0834]</t>
  </si>
  <si>
    <t>MANZANILLO</t>
  </si>
  <si>
    <t>27 DE FEBRERO-CG</t>
  </si>
  <si>
    <t>CIEN FUEGOS-CIUDAD SATÉLITE-CG</t>
  </si>
  <si>
    <t>LOS JIMÉNEZ</t>
  </si>
  <si>
    <t>LA PUYA-CG</t>
  </si>
  <si>
    <t>YAGUITA DE PASTOR, ALTOS DE  DE ELIAS-CG</t>
  </si>
  <si>
    <t>SANTIAGO I</t>
  </si>
  <si>
    <t>SANTIAGO III CAIPI T [0846]</t>
  </si>
  <si>
    <t>SANTIAGO III</t>
  </si>
  <si>
    <t>REPARTO PERALTA-CG (CERRO DE PAPATÍN)</t>
  </si>
  <si>
    <t>SANTIAGO IV</t>
  </si>
  <si>
    <t>HERMITAS, TAMBORIL [0114]</t>
  </si>
  <si>
    <t>LA HERMITA-CG</t>
  </si>
  <si>
    <t>MAO  CAIPI T [0835]</t>
  </si>
  <si>
    <t xml:space="preserve">MAO </t>
  </si>
  <si>
    <t xml:space="preserve">SAN FRANCISCO </t>
  </si>
  <si>
    <t>FANTINO</t>
  </si>
  <si>
    <t>FANTINO  CAIPI T [0812]</t>
  </si>
  <si>
    <t xml:space="preserve">FANTINO </t>
  </si>
  <si>
    <t>EL PRADO-CG</t>
  </si>
  <si>
    <t>SAN MIGUEL-CG</t>
  </si>
  <si>
    <t>AZUA CAIPI T [0802]</t>
  </si>
  <si>
    <t>BARAHONA CAIPI T [0804]</t>
  </si>
  <si>
    <t>ELÍAS PIÑA CAIPI T [0811]</t>
  </si>
  <si>
    <t>JIMANI CAIPI T [0819]</t>
  </si>
  <si>
    <t>JIMANI</t>
  </si>
  <si>
    <t>BANI  CAIPI T [0803]</t>
  </si>
  <si>
    <t xml:space="preserve">BANI </t>
  </si>
  <si>
    <t>VILLA LIBERACION NORTE</t>
  </si>
  <si>
    <t>VILLAFLORES</t>
  </si>
  <si>
    <t>QUIJA QUIETA-GUACHUPITA-MESOPOTAMIA-CG</t>
  </si>
  <si>
    <t>ESTANCIA INFANTIL FLOR SILVESTRE I [0535]</t>
  </si>
  <si>
    <t>ESTANCIA INFANTIL FLOR SILVESTRE I</t>
  </si>
  <si>
    <t>BOCA DE CACHON [0096]</t>
  </si>
  <si>
    <t>BOCA DE CACHÓN</t>
  </si>
  <si>
    <t>ESTANCIA INFANTIL AMADO JUAN [0540]</t>
  </si>
  <si>
    <t>ESTANCIA INFANTIL AMADO JUAN</t>
  </si>
  <si>
    <t>ESTANCIA INFANTIL MARIA TRINIDAD SANCHEZ [0518]</t>
  </si>
  <si>
    <t>ESTANCIA INFANTIL MARIA TRINIDAD SANCHEZ</t>
  </si>
  <si>
    <t>ESTANCIA INFANTIL DE Bo SANTA MARIA [0532]</t>
  </si>
  <si>
    <t>ESTANCIA INFANTIL DE SANTA MARIA</t>
  </si>
  <si>
    <t>ESTANCIA INFANTIL LAS HORTENSIAS [0524]</t>
  </si>
  <si>
    <t>ESTANCIA INFANTIL LAS HORTENSIAS</t>
  </si>
  <si>
    <t>ESTANCIA INFANTIL MI CASITA [0551]</t>
  </si>
  <si>
    <t>ESTANCIA INFANTIL MI CASITA</t>
  </si>
  <si>
    <t>ESTANCIA INFANTIL MADRE MERCEDES [0534]</t>
  </si>
  <si>
    <t>ESTANCIA INFANTIL MADRE MERCEDES</t>
  </si>
  <si>
    <t>ESTANCIA INFANTIL CONSUELO [0514]</t>
  </si>
  <si>
    <t>ESTANCIA INFANTIL CONSUELO</t>
  </si>
  <si>
    <t>ESTANCIA INFANTIL LA TRANSFIGURACION [0548]</t>
  </si>
  <si>
    <t>ESTANCIA INFANTIL LA TRANSFIGURACION</t>
  </si>
  <si>
    <t>ESTANCIA INFANTIL LOS FRAILES [0505]</t>
  </si>
  <si>
    <t>ESTANCIA INFANTIL LOS FRAILES</t>
  </si>
  <si>
    <t>ESTANCIA INFANTIL SAN CRISTOBAL I [0512]</t>
  </si>
  <si>
    <t>ESTANCIA INFANTIL SAN CRISTOBAL I</t>
  </si>
  <si>
    <t>ESTANCIA INFANTIL SAN ANDRES [0544]</t>
  </si>
  <si>
    <t>ESTANCIA INFANTIL SAN ANDRES</t>
  </si>
  <si>
    <t>ESTANCIA INFANTIL HAINA I [0510]</t>
  </si>
  <si>
    <t>ESTANCIA INFANTIL HAINA I</t>
  </si>
  <si>
    <t xml:space="preserve">LA ROMANA </t>
  </si>
  <si>
    <t>ESTANCIA INFANTIL LOS ALCARRIZOS [0504]</t>
  </si>
  <si>
    <t>ESTANCIA INFANTIL LOS ALCARRIZOS</t>
  </si>
  <si>
    <t>ESTANCIA INFANTIL ARCO IRIS</t>
  </si>
  <si>
    <t>ESTANCIA INFANTIL EL NARANJO [0517]</t>
  </si>
  <si>
    <t>ESTANCIA INFANTIL EL NARANJO</t>
  </si>
  <si>
    <t>ESTANCIA INFANTIL SAN PEDRO DE MACORIS II [0515]</t>
  </si>
  <si>
    <t>ESTANCIA INFANTIL SAN PEDRO DE MACORIS II</t>
  </si>
  <si>
    <t>ESTANCIA INFANTIL NAGUA [0519]</t>
  </si>
  <si>
    <t>ESTANCIA INFANTIL NAGUA</t>
  </si>
  <si>
    <t>ESTANCIA INFANTIL NIDO DE AMOR [0527]</t>
  </si>
  <si>
    <t>ESTANCIA INFANTIL NIDO DE AMOR</t>
  </si>
  <si>
    <t>ESTANCIA INFANTIL INVIVIENDA [0502]</t>
  </si>
  <si>
    <t>ESTANCIA INFANTIL INVIVIENDA</t>
  </si>
  <si>
    <t>ESTANCIA INFANTIL DON RAFAEL RAMOS [0528]</t>
  </si>
  <si>
    <t>ESTANCIA INFANTIL DON RAFAEL RAMOS</t>
  </si>
  <si>
    <t>ESTANCIA INFALTIL ESPERANZA I [0537]</t>
  </si>
  <si>
    <t>ESTANCIA INFALTIL ESPERANZA I</t>
  </si>
  <si>
    <t>ESTANCIA INFANTIL ESPERANZA II [0538]</t>
  </si>
  <si>
    <t>ESTANCIA INFANTIL ESPERANZA II</t>
  </si>
  <si>
    <t>ESTANCIA INFANTIL DE Bo PEKIN [0530]</t>
  </si>
  <si>
    <t>ESTANCIA INFANTIL DE PEKIN</t>
  </si>
  <si>
    <t>ESTANCIA INFANTIL SAN FRANCISCO DE ASIS [0525]</t>
  </si>
  <si>
    <t>ESTANCIA INFANTIL SAN FRANCISCO DE ASIS</t>
  </si>
  <si>
    <t>ESTANCIA INFANTIL ZONA FRANCA GURABO [0533]</t>
  </si>
  <si>
    <t>ESTANCIA INFANTIL ZONA FRANCA GURABO</t>
  </si>
  <si>
    <t>ESTANCIA INFANTIL SALCEDO [0522]</t>
  </si>
  <si>
    <t>ESTANCIA INFANTIL SALCEDO</t>
  </si>
  <si>
    <t>ESTANCIA INFANTIL VILLA ALTAGRACIA [0508]</t>
  </si>
  <si>
    <t>ESTANCIA INFANTIL VILLA ALTAGRACIA</t>
  </si>
  <si>
    <t>ESTANCIA INFANTIL VILLA MELLA [0506]</t>
  </si>
  <si>
    <t>ESTANCIA INFANTIL VILLA MELLA</t>
  </si>
  <si>
    <t>ESTANCIA INFANTIL DE Bo CAMBOYA [0529]</t>
  </si>
  <si>
    <t>ESTANCIA INFANTIL DE CAMBOYA</t>
  </si>
  <si>
    <t>ESTANCIA INFANTIL EL CAFÉ DE HERRERA [0500]</t>
  </si>
  <si>
    <t>ESTANCIA INFANTIL EL CAFE DE HERRERA</t>
  </si>
  <si>
    <t>ESTANCIA INFANTIL DE Bo CIENFUEGOS [0531]</t>
  </si>
  <si>
    <t>ESTANCIA INFANTIL DE CIENFUEGOS</t>
  </si>
  <si>
    <t>ESTANCIA INFANTI HOGAR DEL NIÑO [0553]</t>
  </si>
  <si>
    <t>ESTANCIA INFANTI HOGAR DEL NIÑO</t>
  </si>
  <si>
    <t>Region</t>
  </si>
  <si>
    <t>Región Administrativa</t>
  </si>
  <si>
    <t>Provincia</t>
  </si>
  <si>
    <t>Municipio</t>
  </si>
  <si>
    <t>IdCentro</t>
  </si>
  <si>
    <t>Centro</t>
  </si>
  <si>
    <t>Tipo</t>
  </si>
  <si>
    <t>TipoGestion</t>
  </si>
  <si>
    <t>EstatusDelServicio</t>
  </si>
  <si>
    <t>CantidadInscritos</t>
  </si>
  <si>
    <t>Cupo</t>
  </si>
  <si>
    <t>Disponibilidad</t>
  </si>
  <si>
    <t>RangoEtareo 0 a 1</t>
  </si>
  <si>
    <t>RangoEtareo 1 a 2</t>
  </si>
  <si>
    <t>RangoEtareo 2 a 3</t>
  </si>
  <si>
    <t>RangoEtareo 3 a 4</t>
  </si>
  <si>
    <t>RangoEtareo 4 a 5</t>
  </si>
  <si>
    <t>RangoEtareo Mas de 5</t>
  </si>
  <si>
    <t>Desde</t>
  </si>
  <si>
    <t>Hasta</t>
  </si>
  <si>
    <t>IdRed</t>
  </si>
  <si>
    <t>Red</t>
  </si>
  <si>
    <t>Gestión</t>
  </si>
  <si>
    <t>LAS PIEDRAS</t>
  </si>
  <si>
    <t>CRISTO REY 1</t>
  </si>
  <si>
    <t>LOS GUANDULES</t>
  </si>
  <si>
    <t>LA PIÑA</t>
  </si>
  <si>
    <t>MUNICIPIO DE GUERRA</t>
  </si>
  <si>
    <t>CABRAL CAIPI T</t>
  </si>
  <si>
    <t>EE COMITE GESTOR EL BATEY</t>
  </si>
  <si>
    <t>EE COMITE GESTOR LAS CHARCAS DE GARABITO</t>
  </si>
  <si>
    <t>REDENCION - PANTOJA</t>
  </si>
  <si>
    <t>SABANA PERDIDA I CAIPI T</t>
  </si>
  <si>
    <t>EE COMITÉ GESTOR TABARA ARRIBA</t>
  </si>
  <si>
    <t>EE COMITÉ GESTOR LAS GUANÁBANAS</t>
  </si>
  <si>
    <t>EE COMITE GESTOR LAS CHARCAS DE MARIA NOVA</t>
  </si>
  <si>
    <t>EE COMITÉ GESTOR LAS ZANJAS</t>
  </si>
  <si>
    <t>SABANA GRANDE DE BOYA</t>
  </si>
  <si>
    <t>LOTES Y SERVICIOS / SABANA PERDIDA (T3)</t>
  </si>
  <si>
    <t>EE COMITÉ GESTOR DE TABARA ABAJO</t>
  </si>
  <si>
    <t>EE COMITÉ DESARROLLO CANOA INC.</t>
  </si>
  <si>
    <t>MARÍA AUXILIADORA</t>
  </si>
  <si>
    <t>CRISTO REY GEMELA 2</t>
  </si>
  <si>
    <t>BARSEQUILLO-PIEDRA BLANCA</t>
  </si>
  <si>
    <t>EE COMITÉ GESTOR HATO NUEVO CORTES</t>
  </si>
  <si>
    <t>EE COMITÉ GESTOR DE EL ARROYO</t>
  </si>
  <si>
    <t>Postrer Río</t>
  </si>
  <si>
    <t>LAS MATAS DE FARFAN</t>
  </si>
  <si>
    <t>EE COMITÉ GESTOR DE DESARROLLO DE SAJANOA</t>
  </si>
  <si>
    <t>BANI  CAIPI T</t>
  </si>
  <si>
    <t>EE COMITE GESTOR LOS MONTONES</t>
  </si>
  <si>
    <t>EE CONSEJO DE DESARROLLO SECCIONAL DE SABANETA</t>
  </si>
  <si>
    <t>EE COMITÉ GESTOR LOS BANCOS</t>
  </si>
  <si>
    <t>La Ureña</t>
  </si>
  <si>
    <t>VILLA MELLA/LOS ARQUEANOS</t>
  </si>
  <si>
    <t>EE COMITÉ GESTOR DE GUAYACANAL</t>
  </si>
  <si>
    <t>EE FUNDACIÓN MUJERES DE LA MAGUANA EN ACCIÓN</t>
  </si>
  <si>
    <t>EE COMITÉ GESTOR DE PUEBLO VIEJO</t>
  </si>
  <si>
    <t>LOS RIOS 1</t>
  </si>
  <si>
    <t>LA VEGA II CAIPI T</t>
  </si>
  <si>
    <t xml:space="preserve">El Vigiador </t>
  </si>
  <si>
    <t>EE FUNDACIÓN EDUCATIVA ESTOY APRENDIENDO</t>
  </si>
  <si>
    <t>LOS SOLDADITOS CAIPI T</t>
  </si>
  <si>
    <t>AMIAMA GOMEZ</t>
  </si>
  <si>
    <t>EE COMITÉ GESTOR LAS SALINAS</t>
  </si>
  <si>
    <t>EE COMITÉ GESTOR MOGOLLÓN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</si>
</sst>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0000"/>
    <numFmt numFmtId="165" formatCode="0.000"/>
    <numFmt numFmtId="166" formatCode="0.0%"/>
    <numFmt numFmtId="167" formatCode="0;0"/>
    <numFmt numFmtId="168" formatCode="#,##0.0000"/>
    <numFmt numFmtId="169" formatCode="dd/mm/yyyy"/>
    <numFmt numFmtId="170" formatCode="dd/mm/yyyy;@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4"/>
      <color theme="5"/>
      <name val="Franklin Gothic Book"/>
      <family val="2"/>
    </font>
    <font>
      <b/>
      <sz val="12"/>
      <color theme="1"/>
      <name val="Franklin Gothic Book"/>
      <family val="2"/>
    </font>
    <font>
      <b/>
      <sz val="11"/>
      <color theme="0"/>
      <name val="Franklin Gothic Book"/>
      <family val="2"/>
    </font>
    <font>
      <b/>
      <sz val="18"/>
      <color theme="0"/>
      <name val="Franklin Gothic Book"/>
      <family val="2"/>
    </font>
    <font>
      <sz val="11"/>
      <name val="Calibri"/>
      <family val="2"/>
      <scheme val="minor"/>
    </font>
    <font>
      <sz val="11"/>
      <color theme="0"/>
      <name val="Franklin Gothic Book"/>
      <family val="2"/>
    </font>
    <font>
      <b/>
      <sz val="14"/>
      <color theme="0"/>
      <name val="Franklin Gothic Book"/>
      <family val="2"/>
    </font>
    <font>
      <sz val="11"/>
      <color rgb="FFFF0000"/>
      <name val="Franklin Gothic Book"/>
      <family val="2"/>
    </font>
    <font>
      <sz val="14"/>
      <color theme="1"/>
      <name val="Calibri"/>
      <family val="2"/>
      <scheme val="minor"/>
    </font>
    <font>
      <b/>
      <sz val="14"/>
      <color theme="1"/>
      <name val="Franklin Gothic Book"/>
      <family val="2"/>
    </font>
    <font>
      <sz val="11"/>
      <color rgb="FF000000"/>
      <name val="Franklin Gothic Book"/>
      <family val="2"/>
    </font>
    <font>
      <sz val="14"/>
      <color rgb="FF000000"/>
      <name val="Franklin Gothic Book"/>
      <family val="2"/>
    </font>
    <font>
      <sz val="11"/>
      <name val="Franklin Gothic Book"/>
      <family val="2"/>
    </font>
    <font>
      <b/>
      <sz val="14"/>
      <color theme="1"/>
      <name val="Calibri"/>
      <family val="2"/>
      <scheme val="minor"/>
    </font>
    <font>
      <sz val="12"/>
      <color rgb="FF000000"/>
      <name val="Franklin Gothic Book"/>
      <family val="2"/>
    </font>
    <font>
      <b/>
      <sz val="12"/>
      <name val="Franklin Gothic Book"/>
      <family val="2"/>
    </font>
    <font>
      <sz val="10"/>
      <name val="Arial"/>
      <family val="2"/>
    </font>
    <font>
      <sz val="12"/>
      <color indexed="8"/>
      <name val="Franklin Gothic Book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1"/>
      <name val="Franklin Gothic Book"/>
      <family val="2"/>
    </font>
    <font>
      <sz val="11"/>
      <color rgb="FF000000"/>
      <name val="Arial"/>
      <family val="2"/>
    </font>
    <font>
      <b/>
      <sz val="24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9.75"/>
      <color rgb="FFFFFFFF"/>
      <name val="Times New Roman"/>
      <family val="2"/>
    </font>
    <font>
      <sz val="9.75"/>
      <color rgb="FF000000"/>
      <name val="Times New Roman"/>
      <family val="2"/>
    </font>
    <font>
      <sz val="9"/>
      <color theme="4"/>
      <name val="Cascadia Mono"/>
      <family val="3"/>
    </font>
    <font>
      <sz val="11"/>
      <color theme="4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808080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767171"/>
      </bottom>
      <diagonal/>
    </border>
    <border>
      <left/>
      <right style="medium">
        <color indexed="64"/>
      </right>
      <top/>
      <bottom style="medium">
        <color rgb="FF76717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4" fillId="0" borderId="0"/>
  </cellStyleXfs>
  <cellXfs count="27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wrapText="1"/>
    </xf>
    <xf numFmtId="17" fontId="6" fillId="2" borderId="2" xfId="0" applyNumberFormat="1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center" vertical="center"/>
    </xf>
    <xf numFmtId="9" fontId="6" fillId="2" borderId="2" xfId="1" applyFont="1" applyFill="1" applyBorder="1"/>
    <xf numFmtId="3" fontId="6" fillId="2" borderId="0" xfId="0" applyNumberFormat="1" applyFont="1" applyFill="1"/>
    <xf numFmtId="3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3" fontId="7" fillId="2" borderId="0" xfId="0" applyNumberFormat="1" applyFont="1" applyFill="1"/>
    <xf numFmtId="3" fontId="6" fillId="0" borderId="0" xfId="0" applyNumberFormat="1" applyFont="1"/>
    <xf numFmtId="3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3" fontId="7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3" fontId="6" fillId="0" borderId="2" xfId="0" applyNumberFormat="1" applyFont="1" applyBorder="1" applyAlignment="1">
      <alignment horizontal="center" vertical="center"/>
    </xf>
    <xf numFmtId="3" fontId="7" fillId="0" borderId="0" xfId="0" applyNumberFormat="1" applyFont="1"/>
    <xf numFmtId="3" fontId="7" fillId="0" borderId="0" xfId="0" applyNumberFormat="1" applyFont="1" applyAlignment="1">
      <alignment horizontal="right" vertical="center"/>
    </xf>
    <xf numFmtId="0" fontId="11" fillId="2" borderId="0" xfId="0" applyFont="1" applyFill="1"/>
    <xf numFmtId="9" fontId="6" fillId="2" borderId="0" xfId="1" applyFont="1" applyFill="1" applyBorder="1"/>
    <xf numFmtId="3" fontId="6" fillId="2" borderId="0" xfId="0" applyNumberFormat="1" applyFont="1" applyFill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7" fontId="6" fillId="2" borderId="0" xfId="0" applyNumberFormat="1" applyFont="1" applyFill="1" applyAlignment="1">
      <alignment horizontal="left" vertic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1" xfId="0" applyFont="1" applyBorder="1"/>
    <xf numFmtId="3" fontId="6" fillId="0" borderId="12" xfId="0" applyNumberFormat="1" applyFont="1" applyBorder="1" applyAlignment="1">
      <alignment horizontal="center" vertical="center"/>
    </xf>
    <xf numFmtId="9" fontId="6" fillId="0" borderId="12" xfId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9" fontId="6" fillId="0" borderId="14" xfId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/>
    </xf>
    <xf numFmtId="9" fontId="6" fillId="0" borderId="0" xfId="1" applyFont="1"/>
    <xf numFmtId="0" fontId="10" fillId="3" borderId="3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6" fillId="0" borderId="18" xfId="0" applyFont="1" applyBorder="1"/>
    <xf numFmtId="3" fontId="6" fillId="0" borderId="19" xfId="0" applyNumberFormat="1" applyFont="1" applyBorder="1"/>
    <xf numFmtId="0" fontId="6" fillId="0" borderId="20" xfId="0" applyFont="1" applyBorder="1"/>
    <xf numFmtId="0" fontId="6" fillId="0" borderId="21" xfId="0" applyFont="1" applyBorder="1"/>
    <xf numFmtId="0" fontId="7" fillId="0" borderId="16" xfId="0" applyFont="1" applyBorder="1"/>
    <xf numFmtId="3" fontId="7" fillId="0" borderId="17" xfId="0" applyNumberFormat="1" applyFont="1" applyBorder="1"/>
    <xf numFmtId="0" fontId="10" fillId="2" borderId="0" xfId="0" applyFont="1" applyFill="1"/>
    <xf numFmtId="0" fontId="2" fillId="2" borderId="0" xfId="0" applyFont="1" applyFill="1"/>
    <xf numFmtId="0" fontId="7" fillId="0" borderId="22" xfId="0" applyFont="1" applyBorder="1" applyAlignment="1">
      <alignment horizontal="center" vertical="center"/>
    </xf>
    <xf numFmtId="0" fontId="0" fillId="2" borderId="0" xfId="0" applyFill="1"/>
    <xf numFmtId="3" fontId="0" fillId="2" borderId="0" xfId="0" applyNumberFormat="1" applyFill="1"/>
    <xf numFmtId="3" fontId="6" fillId="0" borderId="6" xfId="0" applyNumberFormat="1" applyFont="1" applyBorder="1"/>
    <xf numFmtId="3" fontId="6" fillId="0" borderId="20" xfId="0" applyNumberFormat="1" applyFont="1" applyBorder="1"/>
    <xf numFmtId="0" fontId="0" fillId="0" borderId="20" xfId="0" applyBorder="1"/>
    <xf numFmtId="3" fontId="0" fillId="0" borderId="20" xfId="0" applyNumberFormat="1" applyBorder="1"/>
    <xf numFmtId="0" fontId="7" fillId="0" borderId="23" xfId="0" applyFont="1" applyBorder="1"/>
    <xf numFmtId="3" fontId="7" fillId="0" borderId="23" xfId="0" applyNumberFormat="1" applyFont="1" applyBorder="1"/>
    <xf numFmtId="0" fontId="10" fillId="3" borderId="24" xfId="0" applyFont="1" applyFill="1" applyBorder="1" applyAlignment="1">
      <alignment horizontal="center" wrapText="1"/>
    </xf>
    <xf numFmtId="0" fontId="10" fillId="3" borderId="25" xfId="0" applyFont="1" applyFill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64" fontId="6" fillId="0" borderId="0" xfId="0" applyNumberFormat="1" applyFont="1"/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3" fontId="6" fillId="0" borderId="26" xfId="0" applyNumberFormat="1" applyFont="1" applyBorder="1"/>
    <xf numFmtId="0" fontId="6" fillId="0" borderId="21" xfId="0" applyFont="1" applyBorder="1" applyAlignment="1">
      <alignment horizontal="center"/>
    </xf>
    <xf numFmtId="3" fontId="6" fillId="0" borderId="27" xfId="0" applyNumberFormat="1" applyFont="1" applyBorder="1"/>
    <xf numFmtId="0" fontId="12" fillId="0" borderId="0" xfId="0" applyFont="1"/>
    <xf numFmtId="9" fontId="13" fillId="2" borderId="0" xfId="1" applyFont="1" applyFill="1"/>
    <xf numFmtId="0" fontId="12" fillId="2" borderId="0" xfId="0" applyFont="1" applyFill="1"/>
    <xf numFmtId="0" fontId="10" fillId="3" borderId="28" xfId="0" applyFont="1" applyFill="1" applyBorder="1" applyAlignment="1">
      <alignment horizontal="center" wrapText="1"/>
    </xf>
    <xf numFmtId="0" fontId="10" fillId="3" borderId="29" xfId="0" applyFont="1" applyFill="1" applyBorder="1" applyAlignment="1">
      <alignment horizontal="center" wrapText="1"/>
    </xf>
    <xf numFmtId="0" fontId="10" fillId="3" borderId="17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6" fillId="0" borderId="31" xfId="0" applyFont="1" applyBorder="1"/>
    <xf numFmtId="9" fontId="6" fillId="0" borderId="31" xfId="1" applyFont="1" applyBorder="1"/>
    <xf numFmtId="3" fontId="6" fillId="0" borderId="6" xfId="1" applyNumberFormat="1" applyFont="1" applyBorder="1"/>
    <xf numFmtId="0" fontId="6" fillId="0" borderId="32" xfId="0" applyFont="1" applyBorder="1"/>
    <xf numFmtId="9" fontId="6" fillId="0" borderId="32" xfId="1" applyFont="1" applyBorder="1"/>
    <xf numFmtId="3" fontId="6" fillId="0" borderId="20" xfId="1" applyNumberFormat="1" applyFont="1" applyBorder="1"/>
    <xf numFmtId="0" fontId="6" fillId="0" borderId="33" xfId="0" applyFont="1" applyBorder="1"/>
    <xf numFmtId="9" fontId="6" fillId="0" borderId="33" xfId="1" applyFont="1" applyBorder="1"/>
    <xf numFmtId="3" fontId="6" fillId="0" borderId="11" xfId="1" applyNumberFormat="1" applyFont="1" applyBorder="1"/>
    <xf numFmtId="0" fontId="7" fillId="0" borderId="17" xfId="0" applyFont="1" applyBorder="1"/>
    <xf numFmtId="9" fontId="7" fillId="0" borderId="28" xfId="1" applyFont="1" applyBorder="1"/>
    <xf numFmtId="3" fontId="7" fillId="0" borderId="34" xfId="1" applyNumberFormat="1" applyFont="1" applyBorder="1"/>
    <xf numFmtId="0" fontId="14" fillId="3" borderId="28" xfId="0" applyFont="1" applyFill="1" applyBorder="1" applyAlignment="1">
      <alignment horizontal="center" wrapText="1"/>
    </xf>
    <xf numFmtId="0" fontId="14" fillId="3" borderId="29" xfId="0" applyFont="1" applyFill="1" applyBorder="1" applyAlignment="1">
      <alignment horizontal="center" wrapText="1"/>
    </xf>
    <xf numFmtId="0" fontId="7" fillId="2" borderId="2" xfId="0" applyFont="1" applyFill="1" applyBorder="1"/>
    <xf numFmtId="0" fontId="7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horizontal="center" wrapText="1"/>
    </xf>
    <xf numFmtId="0" fontId="6" fillId="2" borderId="2" xfId="0" applyFont="1" applyFill="1" applyBorder="1"/>
    <xf numFmtId="0" fontId="6" fillId="2" borderId="2" xfId="0" applyFont="1" applyFill="1" applyBorder="1" applyAlignment="1">
      <alignment wrapText="1"/>
    </xf>
    <xf numFmtId="0" fontId="0" fillId="2" borderId="2" xfId="0" applyFill="1" applyBorder="1"/>
    <xf numFmtId="1" fontId="6" fillId="0" borderId="0" xfId="0" applyNumberFormat="1" applyFont="1"/>
    <xf numFmtId="3" fontId="6" fillId="2" borderId="2" xfId="0" applyNumberFormat="1" applyFont="1" applyFill="1" applyBorder="1"/>
    <xf numFmtId="1" fontId="6" fillId="2" borderId="0" xfId="0" applyNumberFormat="1" applyFont="1" applyFill="1"/>
    <xf numFmtId="0" fontId="6" fillId="0" borderId="35" xfId="0" applyFont="1" applyBorder="1"/>
    <xf numFmtId="3" fontId="7" fillId="0" borderId="35" xfId="0" applyNumberFormat="1" applyFont="1" applyBorder="1"/>
    <xf numFmtId="0" fontId="9" fillId="0" borderId="35" xfId="0" applyFont="1" applyBorder="1"/>
    <xf numFmtId="0" fontId="7" fillId="0" borderId="2" xfId="0" applyFont="1" applyBorder="1"/>
    <xf numFmtId="0" fontId="15" fillId="2" borderId="2" xfId="0" applyFont="1" applyFill="1" applyBorder="1"/>
    <xf numFmtId="3" fontId="7" fillId="2" borderId="2" xfId="0" applyNumberFormat="1" applyFont="1" applyFill="1" applyBorder="1"/>
    <xf numFmtId="165" fontId="6" fillId="0" borderId="0" xfId="0" applyNumberFormat="1" applyFont="1"/>
    <xf numFmtId="3" fontId="15" fillId="2" borderId="2" xfId="0" applyNumberFormat="1" applyFont="1" applyFill="1" applyBorder="1"/>
    <xf numFmtId="0" fontId="3" fillId="2" borderId="2" xfId="0" applyFont="1" applyFill="1" applyBorder="1"/>
    <xf numFmtId="1" fontId="0" fillId="0" borderId="0" xfId="0" applyNumberFormat="1"/>
    <xf numFmtId="0" fontId="6" fillId="4" borderId="2" xfId="0" applyFont="1" applyFill="1" applyBorder="1"/>
    <xf numFmtId="0" fontId="15" fillId="4" borderId="2" xfId="0" applyFont="1" applyFill="1" applyBorder="1"/>
    <xf numFmtId="3" fontId="7" fillId="0" borderId="2" xfId="0" applyNumberFormat="1" applyFont="1" applyBorder="1"/>
    <xf numFmtId="1" fontId="7" fillId="0" borderId="2" xfId="0" applyNumberFormat="1" applyFont="1" applyBorder="1"/>
    <xf numFmtId="1" fontId="7" fillId="0" borderId="0" xfId="0" applyNumberFormat="1" applyFont="1"/>
    <xf numFmtId="0" fontId="7" fillId="0" borderId="0" xfId="0" applyFont="1"/>
    <xf numFmtId="0" fontId="0" fillId="0" borderId="36" xfId="0" applyBorder="1"/>
    <xf numFmtId="0" fontId="0" fillId="0" borderId="37" xfId="0" applyBorder="1"/>
    <xf numFmtId="0" fontId="6" fillId="0" borderId="2" xfId="0" applyFont="1" applyBorder="1"/>
    <xf numFmtId="3" fontId="6" fillId="0" borderId="2" xfId="0" applyNumberFormat="1" applyFont="1" applyBorder="1"/>
    <xf numFmtId="0" fontId="0" fillId="0" borderId="38" xfId="0" applyBorder="1"/>
    <xf numFmtId="0" fontId="16" fillId="0" borderId="38" xfId="0" applyFont="1" applyBorder="1"/>
    <xf numFmtId="0" fontId="0" fillId="0" borderId="39" xfId="0" applyBorder="1"/>
    <xf numFmtId="0" fontId="16" fillId="0" borderId="0" xfId="0" applyFont="1"/>
    <xf numFmtId="9" fontId="7" fillId="0" borderId="2" xfId="1" applyFont="1" applyBorder="1"/>
    <xf numFmtId="0" fontId="0" fillId="0" borderId="40" xfId="0" applyBorder="1"/>
    <xf numFmtId="0" fontId="0" fillId="0" borderId="41" xfId="0" applyBorder="1"/>
    <xf numFmtId="0" fontId="16" fillId="0" borderId="41" xfId="0" applyFont="1" applyBorder="1"/>
    <xf numFmtId="0" fontId="10" fillId="5" borderId="2" xfId="0" applyFont="1" applyFill="1" applyBorder="1"/>
    <xf numFmtId="0" fontId="10" fillId="5" borderId="2" xfId="0" applyFont="1" applyFill="1" applyBorder="1" applyAlignment="1">
      <alignment wrapText="1"/>
    </xf>
    <xf numFmtId="0" fontId="0" fillId="0" borderId="2" xfId="0" applyBorder="1"/>
    <xf numFmtId="0" fontId="7" fillId="2" borderId="0" xfId="0" applyFont="1" applyFill="1" applyAlignment="1">
      <alignment horizontal="center" vertical="center"/>
    </xf>
    <xf numFmtId="0" fontId="4" fillId="0" borderId="2" xfId="0" applyFont="1" applyBorder="1"/>
    <xf numFmtId="0" fontId="14" fillId="3" borderId="30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3" fontId="0" fillId="0" borderId="0" xfId="0" applyNumberFormat="1"/>
    <xf numFmtId="0" fontId="14" fillId="3" borderId="43" xfId="0" applyFont="1" applyFill="1" applyBorder="1" applyAlignment="1">
      <alignment horizontal="center" wrapText="1"/>
    </xf>
    <xf numFmtId="0" fontId="17" fillId="2" borderId="2" xfId="0" applyFont="1" applyFill="1" applyBorder="1"/>
    <xf numFmtId="17" fontId="17" fillId="2" borderId="2" xfId="0" applyNumberFormat="1" applyFont="1" applyFill="1" applyBorder="1"/>
    <xf numFmtId="0" fontId="18" fillId="0" borderId="2" xfId="0" applyFont="1" applyBorder="1" applyAlignment="1">
      <alignment horizontal="left" vertical="center" wrapText="1" indent="4"/>
    </xf>
    <xf numFmtId="49" fontId="19" fillId="6" borderId="0" xfId="0" applyNumberFormat="1" applyFont="1" applyFill="1" applyAlignment="1">
      <alignment vertical="center" readingOrder="1"/>
    </xf>
    <xf numFmtId="49" fontId="19" fillId="6" borderId="0" xfId="0" applyNumberFormat="1" applyFont="1" applyFill="1" applyAlignment="1">
      <alignment horizontal="left" vertical="center" readingOrder="1"/>
    </xf>
    <xf numFmtId="17" fontId="6" fillId="0" borderId="0" xfId="0" applyNumberFormat="1" applyFont="1"/>
    <xf numFmtId="3" fontId="19" fillId="7" borderId="0" xfId="0" applyNumberFormat="1" applyFont="1" applyFill="1" applyAlignment="1">
      <alignment horizontal="right" vertical="center" readingOrder="1"/>
    </xf>
    <xf numFmtId="0" fontId="19" fillId="6" borderId="0" xfId="0" applyFont="1" applyFill="1" applyAlignment="1">
      <alignment horizontal="left" vertical="center" readingOrder="1"/>
    </xf>
    <xf numFmtId="0" fontId="19" fillId="6" borderId="0" xfId="0" applyFont="1" applyFill="1" applyAlignment="1">
      <alignment vertical="center" readingOrder="1"/>
    </xf>
    <xf numFmtId="17" fontId="6" fillId="2" borderId="0" xfId="0" applyNumberFormat="1" applyFont="1" applyFill="1"/>
    <xf numFmtId="3" fontId="20" fillId="2" borderId="0" xfId="0" applyNumberFormat="1" applyFont="1" applyFill="1"/>
    <xf numFmtId="9" fontId="20" fillId="2" borderId="0" xfId="1" applyFont="1" applyFill="1" applyBorder="1"/>
    <xf numFmtId="0" fontId="14" fillId="3" borderId="44" xfId="0" applyFont="1" applyFill="1" applyBorder="1" applyAlignment="1">
      <alignment horizontal="center" wrapText="1"/>
    </xf>
    <xf numFmtId="0" fontId="14" fillId="3" borderId="45" xfId="0" applyFont="1" applyFill="1" applyBorder="1" applyAlignment="1">
      <alignment horizontal="center" wrapText="1"/>
    </xf>
    <xf numFmtId="0" fontId="14" fillId="3" borderId="42" xfId="0" applyFont="1" applyFill="1" applyBorder="1" applyAlignment="1">
      <alignment horizontal="center" wrapText="1"/>
    </xf>
    <xf numFmtId="3" fontId="0" fillId="0" borderId="2" xfId="0" applyNumberFormat="1" applyBorder="1"/>
    <xf numFmtId="3" fontId="21" fillId="0" borderId="2" xfId="0" applyNumberFormat="1" applyFont="1" applyBorder="1"/>
    <xf numFmtId="0" fontId="14" fillId="3" borderId="9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wrapText="1"/>
    </xf>
    <xf numFmtId="17" fontId="6" fillId="0" borderId="2" xfId="0" applyNumberFormat="1" applyFont="1" applyBorder="1"/>
    <xf numFmtId="3" fontId="20" fillId="2" borderId="2" xfId="0" applyNumberFormat="1" applyFont="1" applyFill="1" applyBorder="1"/>
    <xf numFmtId="9" fontId="20" fillId="2" borderId="2" xfId="0" applyNumberFormat="1" applyFont="1" applyFill="1" applyBorder="1"/>
    <xf numFmtId="9" fontId="6" fillId="0" borderId="2" xfId="1" applyFont="1" applyBorder="1"/>
    <xf numFmtId="10" fontId="6" fillId="0" borderId="2" xfId="1" applyNumberFormat="1" applyFont="1" applyBorder="1"/>
    <xf numFmtId="0" fontId="7" fillId="0" borderId="0" xfId="0" applyFont="1" applyAlignment="1">
      <alignment horizontal="center"/>
    </xf>
    <xf numFmtId="166" fontId="6" fillId="0" borderId="2" xfId="1" applyNumberFormat="1" applyFont="1" applyBorder="1"/>
    <xf numFmtId="166" fontId="6" fillId="0" borderId="2" xfId="1" applyNumberFormat="1" applyFont="1" applyFill="1" applyBorder="1"/>
    <xf numFmtId="3" fontId="6" fillId="0" borderId="45" xfId="0" applyNumberFormat="1" applyFont="1" applyBorder="1"/>
    <xf numFmtId="3" fontId="6" fillId="2" borderId="8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7" fontId="0" fillId="0" borderId="2" xfId="0" applyNumberFormat="1" applyBorder="1"/>
    <xf numFmtId="3" fontId="4" fillId="0" borderId="2" xfId="0" applyNumberFormat="1" applyFont="1" applyBorder="1"/>
    <xf numFmtId="0" fontId="7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20" fillId="0" borderId="0" xfId="0" applyFont="1"/>
    <xf numFmtId="0" fontId="14" fillId="3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23" fillId="2" borderId="2" xfId="0" applyFont="1" applyFill="1" applyBorder="1" applyAlignment="1">
      <alignment horizontal="center" wrapText="1"/>
    </xf>
    <xf numFmtId="4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/>
    <xf numFmtId="3" fontId="6" fillId="0" borderId="2" xfId="0" applyNumberFormat="1" applyFont="1" applyBorder="1" applyAlignment="1">
      <alignment horizontal="right"/>
    </xf>
    <xf numFmtId="168" fontId="25" fillId="0" borderId="0" xfId="2" applyNumberFormat="1" applyFont="1" applyAlignment="1">
      <alignment horizontal="center" vertical="center" wrapText="1"/>
    </xf>
    <xf numFmtId="2" fontId="6" fillId="0" borderId="0" xfId="0" applyNumberFormat="1" applyFont="1"/>
    <xf numFmtId="0" fontId="20" fillId="2" borderId="0" xfId="0" applyFont="1" applyFill="1"/>
    <xf numFmtId="0" fontId="26" fillId="2" borderId="0" xfId="0" applyFont="1" applyFill="1" applyAlignment="1">
      <alignment horizontal="center" wrapText="1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2" xfId="0" applyFont="1" applyBorder="1" applyAlignment="1">
      <alignment horizontal="center"/>
    </xf>
    <xf numFmtId="0" fontId="27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0" fontId="28" fillId="0" borderId="0" xfId="0" applyFont="1"/>
    <xf numFmtId="3" fontId="29" fillId="0" borderId="2" xfId="0" applyNumberFormat="1" applyFont="1" applyBorder="1"/>
    <xf numFmtId="0" fontId="7" fillId="2" borderId="0" xfId="0" applyFont="1" applyFill="1" applyAlignment="1">
      <alignment horizontal="center" wrapText="1"/>
    </xf>
    <xf numFmtId="0" fontId="0" fillId="2" borderId="0" xfId="0" applyFill="1" applyAlignment="1">
      <alignment horizontal="left"/>
    </xf>
    <xf numFmtId="0" fontId="30" fillId="0" borderId="0" xfId="0" applyFont="1" applyAlignment="1">
      <alignment horizontal="center"/>
    </xf>
    <xf numFmtId="0" fontId="14" fillId="3" borderId="2" xfId="0" applyFont="1" applyFill="1" applyBorder="1" applyAlignment="1">
      <alignment wrapText="1"/>
    </xf>
    <xf numFmtId="17" fontId="0" fillId="0" borderId="0" xfId="0" applyNumberFormat="1"/>
    <xf numFmtId="3" fontId="4" fillId="0" borderId="0" xfId="0" applyNumberFormat="1" applyFont="1"/>
    <xf numFmtId="0" fontId="4" fillId="2" borderId="2" xfId="0" applyFont="1" applyFill="1" applyBorder="1"/>
    <xf numFmtId="0" fontId="0" fillId="0" borderId="0" xfId="0" applyAlignment="1">
      <alignment vertical="center" wrapText="1"/>
    </xf>
    <xf numFmtId="0" fontId="0" fillId="0" borderId="2" xfId="0" applyBorder="1" applyAlignment="1">
      <alignment horizontal="left"/>
    </xf>
    <xf numFmtId="9" fontId="0" fillId="0" borderId="2" xfId="1" applyFont="1" applyBorder="1"/>
    <xf numFmtId="0" fontId="4" fillId="8" borderId="2" xfId="0" applyFont="1" applyFill="1" applyBorder="1" applyAlignment="1">
      <alignment horizontal="left"/>
    </xf>
    <xf numFmtId="3" fontId="4" fillId="8" borderId="2" xfId="0" applyNumberFormat="1" applyFont="1" applyFill="1" applyBorder="1"/>
    <xf numFmtId="9" fontId="0" fillId="0" borderId="0" xfId="1" applyFont="1" applyBorder="1"/>
    <xf numFmtId="0" fontId="0" fillId="0" borderId="0" xfId="0" applyAlignment="1">
      <alignment horizontal="left"/>
    </xf>
    <xf numFmtId="49" fontId="31" fillId="6" borderId="0" xfId="0" applyNumberFormat="1" applyFont="1" applyFill="1" applyAlignment="1">
      <alignment horizontal="left" vertical="center" readingOrder="1"/>
    </xf>
    <xf numFmtId="3" fontId="31" fillId="7" borderId="0" xfId="0" applyNumberFormat="1" applyFont="1" applyFill="1" applyAlignment="1">
      <alignment horizontal="right" vertical="center" readingOrder="1"/>
    </xf>
    <xf numFmtId="0" fontId="31" fillId="6" borderId="0" xfId="0" applyFont="1" applyFill="1" applyAlignment="1">
      <alignment horizontal="left" vertical="center" readingOrder="1"/>
    </xf>
    <xf numFmtId="49" fontId="31" fillId="6" borderId="0" xfId="0" applyNumberFormat="1" applyFont="1" applyFill="1" applyAlignment="1">
      <alignment vertical="center" readingOrder="1"/>
    </xf>
    <xf numFmtId="0" fontId="32" fillId="0" borderId="0" xfId="0" applyFont="1" applyAlignment="1">
      <alignment horizontal="center"/>
    </xf>
    <xf numFmtId="3" fontId="0" fillId="0" borderId="46" xfId="0" applyNumberFormat="1" applyBorder="1"/>
    <xf numFmtId="0" fontId="33" fillId="0" borderId="2" xfId="0" applyFont="1" applyBorder="1"/>
    <xf numFmtId="0" fontId="34" fillId="2" borderId="2" xfId="0" applyFont="1" applyFill="1" applyBorder="1"/>
    <xf numFmtId="3" fontId="34" fillId="2" borderId="2" xfId="0" applyNumberFormat="1" applyFont="1" applyFill="1" applyBorder="1"/>
    <xf numFmtId="0" fontId="21" fillId="0" borderId="0" xfId="0" applyFont="1" applyAlignment="1">
      <alignment horizontal="center"/>
    </xf>
    <xf numFmtId="0" fontId="34" fillId="4" borderId="2" xfId="0" applyFont="1" applyFill="1" applyBorder="1"/>
    <xf numFmtId="3" fontId="34" fillId="4" borderId="2" xfId="0" applyNumberFormat="1" applyFont="1" applyFill="1" applyBorder="1"/>
    <xf numFmtId="0" fontId="35" fillId="2" borderId="0" xfId="0" applyFont="1" applyFill="1" applyAlignment="1">
      <alignment horizontal="right" vertical="center"/>
    </xf>
    <xf numFmtId="0" fontId="35" fillId="2" borderId="0" xfId="0" applyFont="1" applyFill="1" applyAlignment="1">
      <alignment vertical="center"/>
    </xf>
    <xf numFmtId="3" fontId="35" fillId="2" borderId="0" xfId="0" applyNumberFormat="1" applyFont="1" applyFill="1" applyAlignment="1">
      <alignment horizontal="right" vertical="center"/>
    </xf>
    <xf numFmtId="0" fontId="33" fillId="2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9" borderId="0" xfId="0" applyFont="1" applyFill="1"/>
    <xf numFmtId="0" fontId="6" fillId="10" borderId="0" xfId="0" applyFont="1" applyFill="1" applyAlignment="1">
      <alignment vertical="center"/>
    </xf>
    <xf numFmtId="0" fontId="6" fillId="10" borderId="0" xfId="0" applyFont="1" applyFill="1" applyAlignment="1">
      <alignment wrapText="1"/>
    </xf>
    <xf numFmtId="0" fontId="7" fillId="10" borderId="0" xfId="0" applyFont="1" applyFill="1"/>
    <xf numFmtId="0" fontId="36" fillId="0" borderId="0" xfId="0" applyFont="1" applyAlignment="1">
      <alignment horizontal="center"/>
    </xf>
    <xf numFmtId="0" fontId="37" fillId="11" borderId="0" xfId="0" applyFont="1" applyFill="1"/>
    <xf numFmtId="0" fontId="6" fillId="12" borderId="0" xfId="0" applyFont="1" applyFill="1"/>
    <xf numFmtId="0" fontId="6" fillId="12" borderId="0" xfId="0" applyFont="1" applyFill="1" applyAlignment="1">
      <alignment wrapText="1"/>
    </xf>
    <xf numFmtId="0" fontId="37" fillId="0" borderId="0" xfId="0" applyFont="1" applyAlignment="1">
      <alignment horizontal="left"/>
    </xf>
    <xf numFmtId="0" fontId="37" fillId="0" borderId="0" xfId="0" applyFont="1"/>
    <xf numFmtId="0" fontId="7" fillId="12" borderId="0" xfId="0" applyFont="1" applyFill="1"/>
    <xf numFmtId="0" fontId="36" fillId="0" borderId="0" xfId="0" applyFont="1" applyAlignment="1">
      <alignment horizontal="left" indent="1"/>
    </xf>
    <xf numFmtId="0" fontId="36" fillId="0" borderId="0" xfId="0" applyFont="1"/>
    <xf numFmtId="0" fontId="6" fillId="13" borderId="0" xfId="0" applyFont="1" applyFill="1" applyAlignment="1">
      <alignment wrapText="1"/>
    </xf>
    <xf numFmtId="0" fontId="7" fillId="13" borderId="0" xfId="0" applyFont="1" applyFill="1"/>
    <xf numFmtId="0" fontId="6" fillId="14" borderId="0" xfId="0" applyFont="1" applyFill="1"/>
    <xf numFmtId="0" fontId="6" fillId="14" borderId="0" xfId="0" applyFont="1" applyFill="1" applyAlignment="1">
      <alignment wrapText="1"/>
    </xf>
    <xf numFmtId="0" fontId="7" fillId="14" borderId="0" xfId="0" applyFont="1" applyFill="1"/>
    <xf numFmtId="0" fontId="37" fillId="11" borderId="0" xfId="0" applyFont="1" applyFill="1" applyAlignment="1">
      <alignment horizontal="left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justify" vertical="center" wrapText="1"/>
    </xf>
    <xf numFmtId="3" fontId="39" fillId="0" borderId="49" xfId="0" applyNumberFormat="1" applyFont="1" applyBorder="1" applyAlignment="1">
      <alignment horizontal="center" vertical="center" wrapText="1"/>
    </xf>
    <xf numFmtId="0" fontId="40" fillId="0" borderId="50" xfId="0" applyFont="1" applyBorder="1" applyAlignment="1">
      <alignment horizontal="center" vertical="center" wrapText="1"/>
    </xf>
    <xf numFmtId="3" fontId="40" fillId="0" borderId="51" xfId="0" applyNumberFormat="1" applyFont="1" applyBorder="1" applyAlignment="1">
      <alignment horizontal="center" vertical="center" wrapText="1"/>
    </xf>
    <xf numFmtId="0" fontId="41" fillId="15" borderId="52" xfId="0" applyFont="1" applyFill="1" applyBorder="1" applyAlignment="1">
      <alignment horizontal="center" vertical="center" wrapText="1" shrinkToFit="1" readingOrder="1"/>
    </xf>
    <xf numFmtId="49" fontId="42" fillId="4" borderId="52" xfId="0" applyNumberFormat="1" applyFont="1" applyFill="1" applyBorder="1" applyAlignment="1">
      <alignment horizontal="left" vertical="center" wrapText="1" shrinkToFit="1" readingOrder="1"/>
    </xf>
    <xf numFmtId="0" fontId="42" fillId="4" borderId="52" xfId="0" applyFont="1" applyFill="1" applyBorder="1" applyAlignment="1">
      <alignment horizontal="right" vertical="center" wrapText="1" shrinkToFit="1" readingOrder="1"/>
    </xf>
    <xf numFmtId="169" fontId="42" fillId="4" borderId="52" xfId="0" applyNumberFormat="1" applyFont="1" applyFill="1" applyBorder="1" applyAlignment="1">
      <alignment horizontal="left" vertical="center" wrapText="1" shrinkToFit="1" readingOrder="1"/>
    </xf>
    <xf numFmtId="0" fontId="0" fillId="4" borderId="0" xfId="0" applyFill="1"/>
    <xf numFmtId="49" fontId="42" fillId="7" borderId="52" xfId="0" applyNumberFormat="1" applyFont="1" applyFill="1" applyBorder="1" applyAlignment="1">
      <alignment horizontal="left" vertical="center" wrapText="1" shrinkToFit="1" readingOrder="1"/>
    </xf>
    <xf numFmtId="0" fontId="42" fillId="7" borderId="52" xfId="0" applyFont="1" applyFill="1" applyBorder="1" applyAlignment="1">
      <alignment horizontal="right" vertical="center" wrapText="1" shrinkToFit="1" readingOrder="1"/>
    </xf>
    <xf numFmtId="169" fontId="42" fillId="7" borderId="52" xfId="0" applyNumberFormat="1" applyFont="1" applyFill="1" applyBorder="1" applyAlignment="1">
      <alignment horizontal="left" vertical="center" wrapText="1" shrinkToFit="1" readingOrder="1"/>
    </xf>
    <xf numFmtId="0" fontId="4" fillId="0" borderId="0" xfId="0" applyFont="1" applyAlignment="1">
      <alignment horizontal="center"/>
    </xf>
    <xf numFmtId="170" fontId="43" fillId="1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170" fontId="44" fillId="16" borderId="0" xfId="0" applyNumberFormat="1" applyFont="1" applyFill="1" applyAlignment="1">
      <alignment horizontal="center"/>
    </xf>
  </cellXfs>
  <cellStyles count="3">
    <cellStyle name="Normal" xfId="0" builtinId="0"/>
    <cellStyle name="Normal 2" xfId="2" xr:uid="{68F1957A-A0C7-4848-9F11-6245C99F291F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latin typeface="Franklin Gothic Book" panose="020B0503020102020204" pitchFamily="34" charset="0"/>
              </a:rPr>
              <a:t>GRÁFICO</a:t>
            </a:r>
            <a:r>
              <a:rPr lang="en-US" baseline="0">
                <a:latin typeface="Franklin Gothic Book" panose="020B0503020102020204" pitchFamily="34" charset="0"/>
              </a:rPr>
              <a:t> 07 -</a:t>
            </a:r>
            <a:r>
              <a:rPr lang="en-US">
                <a:latin typeface="Franklin Gothic Book" panose="020B0503020102020204" pitchFamily="34" charset="0"/>
              </a:rPr>
              <a:t> CANTIDAD DE SERVICIOS POR REGIONES DE</a:t>
            </a:r>
            <a:r>
              <a:rPr lang="en-US" baseline="0">
                <a:latin typeface="Franklin Gothic Book" panose="020B0503020102020204" pitchFamily="34" charset="0"/>
              </a:rPr>
              <a:t> PLANIFICACIÓN ADMINISTRATIVA</a:t>
            </a:r>
            <a:r>
              <a:rPr lang="en-US">
                <a:latin typeface="Franklin Gothic Book" panose="020B0503020102020204" pitchFamily="34" charset="0"/>
              </a:rPr>
              <a:t>.</a:t>
            </a:r>
          </a:p>
          <a:p>
            <a:pPr>
              <a:defRPr>
                <a:latin typeface="Franklin Gothic Book" panose="020B0503020102020204" pitchFamily="34" charset="0"/>
              </a:defRPr>
            </a:pPr>
            <a:endParaRPr lang="en-US" b="0">
              <a:latin typeface="Franklin Gothic Book" panose="020B0503020102020204" pitchFamily="34" charset="0"/>
            </a:endParaRPr>
          </a:p>
        </c:rich>
      </c:tx>
      <c:layout>
        <c:manualLayout>
          <c:xMode val="edge"/>
          <c:yMode val="edge"/>
          <c:x val="0.1095648402012346"/>
          <c:y val="2.31626407437558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Graficos '!$I$171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'!$F$230:$F$239</c:f>
              <c:strCache>
                <c:ptCount val="10"/>
                <c:pt idx="0">
                  <c:v>Metropolitana</c:v>
                </c:pt>
                <c:pt idx="1">
                  <c:v>Cibao Norte</c:v>
                </c:pt>
                <c:pt idx="2">
                  <c:v>Cibao Sur</c:v>
                </c:pt>
                <c:pt idx="3">
                  <c:v>Cibao Nordeste</c:v>
                </c:pt>
                <c:pt idx="4">
                  <c:v>Cibao Noroeste</c:v>
                </c:pt>
                <c:pt idx="5">
                  <c:v>Valdesia </c:v>
                </c:pt>
                <c:pt idx="6">
                  <c:v>Enriquillo</c:v>
                </c:pt>
                <c:pt idx="7">
                  <c:v>El Valle</c:v>
                </c:pt>
                <c:pt idx="8">
                  <c:v>Yuma</c:v>
                </c:pt>
                <c:pt idx="9">
                  <c:v>Higuamo</c:v>
                </c:pt>
              </c:strCache>
            </c:strRef>
          </c:cat>
          <c:val>
            <c:numRef>
              <c:f>'Tablas y Graficos '!$Q$230:$Q$239</c:f>
              <c:numCache>
                <c:formatCode>General</c:formatCode>
                <c:ptCount val="10"/>
                <c:pt idx="0">
                  <c:v>236</c:v>
                </c:pt>
                <c:pt idx="1">
                  <c:v>91</c:v>
                </c:pt>
                <c:pt idx="2">
                  <c:v>33</c:v>
                </c:pt>
                <c:pt idx="3">
                  <c:v>56</c:v>
                </c:pt>
                <c:pt idx="4">
                  <c:v>41</c:v>
                </c:pt>
                <c:pt idx="5">
                  <c:v>93</c:v>
                </c:pt>
                <c:pt idx="6">
                  <c:v>58</c:v>
                </c:pt>
                <c:pt idx="7">
                  <c:v>46</c:v>
                </c:pt>
                <c:pt idx="8">
                  <c:v>44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2-458B-B477-E4E8C9E10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18768"/>
        <c:axId val="635519160"/>
      </c:barChart>
      <c:catAx>
        <c:axId val="63551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19160"/>
        <c:crosses val="autoZero"/>
        <c:auto val="1"/>
        <c:lblAlgn val="ctr"/>
        <c:lblOffset val="100"/>
        <c:noMultiLvlLbl val="0"/>
      </c:catAx>
      <c:valAx>
        <c:axId val="6355191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3551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 sz="1600" b="1">
                <a:latin typeface="Franklin Gothic Book" panose="020B0503020102020204" pitchFamily="34" charset="0"/>
              </a:rPr>
              <a:t>GRÁFICO</a:t>
            </a:r>
            <a:r>
              <a:rPr lang="en-US" sz="1600" b="1" baseline="0">
                <a:latin typeface="Franklin Gothic Book" panose="020B0503020102020204" pitchFamily="34" charset="0"/>
              </a:rPr>
              <a:t> 05 - </a:t>
            </a:r>
            <a:r>
              <a:rPr lang="en-US" sz="1600" b="1">
                <a:latin typeface="Franklin Gothic Book" panose="020B0503020102020204" pitchFamily="34" charset="0"/>
              </a:rPr>
              <a:t>COBERTURA DE NIÑOS Y NIÑAS POR</a:t>
            </a:r>
            <a:r>
              <a:rPr lang="en-US" sz="1600" b="1" baseline="0">
                <a:latin typeface="Franklin Gothic Book" panose="020B0503020102020204" pitchFamily="34" charset="0"/>
              </a:rPr>
              <a:t> </a:t>
            </a:r>
            <a:r>
              <a:rPr lang="en-US" sz="1600" b="1">
                <a:latin typeface="Franklin Gothic Book" panose="020B0503020102020204" pitchFamily="34" charset="0"/>
              </a:rPr>
              <a:t> SERVICIOS DE ATENCIÓN.</a:t>
            </a:r>
          </a:p>
          <a:p>
            <a:pPr>
              <a:defRPr sz="1600" b="1">
                <a:latin typeface="Franklin Gothic Book" panose="020B0503020102020204" pitchFamily="34" charset="0"/>
              </a:defRPr>
            </a:pPr>
            <a:r>
              <a:rPr lang="en-US" sz="1600" b="0">
                <a:latin typeface="Franklin Gothic Book" panose="020B0503020102020204" pitchFamily="34" charset="0"/>
              </a:rPr>
              <a:t>(Miles)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Graficos '!$G$141</c:f>
              <c:strCache>
                <c:ptCount val="1"/>
                <c:pt idx="0">
                  <c:v>Cobertura de NN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dk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'!$F$142:$F$151</c:f>
              <c:strCache>
                <c:ptCount val="10"/>
                <c:pt idx="0">
                  <c:v>CAIPI Nuevos</c:v>
                </c:pt>
                <c:pt idx="1">
                  <c:v>Antiguos CIANI</c:v>
                </c:pt>
                <c:pt idx="2">
                  <c:v>CAFI Gestión Directa</c:v>
                </c:pt>
                <c:pt idx="3">
                  <c:v>CAFI Cogestión</c:v>
                </c:pt>
                <c:pt idx="4">
                  <c:v>Experiencias Existentes</c:v>
                </c:pt>
                <c:pt idx="5">
                  <c:v>CAIPI SS </c:v>
                </c:pt>
                <c:pt idx="6">
                  <c:v>CAIPI SG</c:v>
                </c:pt>
                <c:pt idx="7">
                  <c:v>CAIPI SR</c:v>
                </c:pt>
                <c:pt idx="8">
                  <c:v>CAIPI C</c:v>
                </c:pt>
                <c:pt idx="9">
                  <c:v>CAIPI MC</c:v>
                </c:pt>
              </c:strCache>
            </c:strRef>
          </c:cat>
          <c:val>
            <c:numRef>
              <c:f>'Tablas y Graficos '!$G$142:$G$151</c:f>
              <c:numCache>
                <c:formatCode>#,##0</c:formatCode>
                <c:ptCount val="10"/>
                <c:pt idx="0">
                  <c:v>32340</c:v>
                </c:pt>
                <c:pt idx="1">
                  <c:v>7228</c:v>
                </c:pt>
                <c:pt idx="2">
                  <c:v>138002</c:v>
                </c:pt>
                <c:pt idx="3">
                  <c:v>14720</c:v>
                </c:pt>
                <c:pt idx="4">
                  <c:v>11712</c:v>
                </c:pt>
                <c:pt idx="5">
                  <c:v>4471</c:v>
                </c:pt>
                <c:pt idx="6">
                  <c:v>1812</c:v>
                </c:pt>
                <c:pt idx="7">
                  <c:v>1196</c:v>
                </c:pt>
                <c:pt idx="8">
                  <c:v>2991</c:v>
                </c:pt>
                <c:pt idx="9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3-42A2-A9E4-9B7E83EC2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12496"/>
        <c:axId val="635512888"/>
      </c:barChart>
      <c:catAx>
        <c:axId val="63551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12888"/>
        <c:crosses val="autoZero"/>
        <c:auto val="1"/>
        <c:lblAlgn val="ctr"/>
        <c:lblOffset val="100"/>
        <c:noMultiLvlLbl val="0"/>
      </c:catAx>
      <c:valAx>
        <c:axId val="63551288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35512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ysClr val="windowText" lastClr="000000"/>
                </a:solidFill>
                <a:effectLst/>
              </a:rPr>
              <a:t>GRÁFICO 06 - CENTROS DE ATENCIÓN EN FUNCIONAMIENTO POR TIPO DE GESTIÓN</a:t>
            </a:r>
            <a:endParaRPr lang="es-DO">
              <a:solidFill>
                <a:sysClr val="windowText" lastClr="000000"/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800" b="0" i="0" baseline="0">
                <a:solidFill>
                  <a:sysClr val="windowText" lastClr="000000"/>
                </a:solidFill>
                <a:effectLst/>
              </a:rPr>
              <a:t>(Cientos) </a:t>
            </a:r>
            <a:endParaRPr lang="es-DO">
              <a:solidFill>
                <a:sysClr val="windowText" lastClr="000000"/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Graficos '!$G$141</c:f>
              <c:strCache>
                <c:ptCount val="1"/>
                <c:pt idx="0">
                  <c:v>Cobertura de NN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'!$G$184:$P$184</c:f>
              <c:strCache>
                <c:ptCount val="10"/>
                <c:pt idx="0">
                  <c:v>CAFI GD</c:v>
                </c:pt>
                <c:pt idx="1">
                  <c:v>CAIPI N</c:v>
                </c:pt>
                <c:pt idx="2">
                  <c:v>EE</c:v>
                </c:pt>
                <c:pt idx="3">
                  <c:v>CAFI CG</c:v>
                </c:pt>
                <c:pt idx="4">
                  <c:v>CAIPI T</c:v>
                </c:pt>
                <c:pt idx="5">
                  <c:v>Antiguas Estancias de la SS</c:v>
                </c:pt>
                <c:pt idx="6">
                  <c:v>SG</c:v>
                </c:pt>
                <c:pt idx="7">
                  <c:v>SR</c:v>
                </c:pt>
                <c:pt idx="8">
                  <c:v>CAIPI C</c:v>
                </c:pt>
                <c:pt idx="9">
                  <c:v>CAIPI MC</c:v>
                </c:pt>
              </c:strCache>
            </c:strRef>
          </c:cat>
          <c:val>
            <c:numRef>
              <c:f>'Tablas y Graficos '!$G$196:$P$196</c:f>
              <c:numCache>
                <c:formatCode>General</c:formatCode>
                <c:ptCount val="10"/>
                <c:pt idx="0">
                  <c:v>377</c:v>
                </c:pt>
                <c:pt idx="1">
                  <c:v>130</c:v>
                </c:pt>
                <c:pt idx="2">
                  <c:v>80</c:v>
                </c:pt>
                <c:pt idx="3">
                  <c:v>40</c:v>
                </c:pt>
                <c:pt idx="4">
                  <c:v>47</c:v>
                </c:pt>
                <c:pt idx="5">
                  <c:v>27</c:v>
                </c:pt>
                <c:pt idx="6">
                  <c:v>12</c:v>
                </c:pt>
                <c:pt idx="7">
                  <c:v>4</c:v>
                </c:pt>
                <c:pt idx="8">
                  <c:v>25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10-47AE-B2CF-29505C733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4647696"/>
        <c:axId val="1554663504"/>
      </c:barChart>
      <c:catAx>
        <c:axId val="155464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54663504"/>
        <c:crosses val="autoZero"/>
        <c:auto val="1"/>
        <c:lblAlgn val="ctr"/>
        <c:lblOffset val="100"/>
        <c:noMultiLvlLbl val="0"/>
      </c:catAx>
      <c:valAx>
        <c:axId val="15546635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54647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latin typeface="Franklin Gothic Book" panose="020B0503020102020204" pitchFamily="34" charset="0"/>
              </a:rPr>
              <a:t>GRÁFICO</a:t>
            </a:r>
            <a:r>
              <a:rPr lang="en-US" baseline="0">
                <a:latin typeface="Franklin Gothic Book" panose="020B0503020102020204" pitchFamily="34" charset="0"/>
              </a:rPr>
              <a:t> 07 -</a:t>
            </a:r>
            <a:r>
              <a:rPr lang="en-US">
                <a:latin typeface="Franklin Gothic Book" panose="020B0503020102020204" pitchFamily="34" charset="0"/>
              </a:rPr>
              <a:t> CANTIDAD</a:t>
            </a:r>
            <a:r>
              <a:rPr lang="en-US" baseline="0">
                <a:latin typeface="Franklin Gothic Book" panose="020B0503020102020204" pitchFamily="34" charset="0"/>
              </a:rPr>
              <a:t> DE </a:t>
            </a:r>
            <a:r>
              <a:rPr lang="en-US">
                <a:latin typeface="Franklin Gothic Book" panose="020B0503020102020204" pitchFamily="34" charset="0"/>
              </a:rPr>
              <a:t>SERVICIOS  POR REGIONES</a:t>
            </a:r>
            <a:r>
              <a:rPr lang="en-US" baseline="0">
                <a:latin typeface="Franklin Gothic Book" panose="020B0503020102020204" pitchFamily="34" charset="0"/>
              </a:rPr>
              <a:t> ADMINISTRATIVA.</a:t>
            </a:r>
            <a:endParaRPr lang="en-US">
              <a:latin typeface="Franklin Gothic Book" panose="020B0503020102020204" pitchFamily="34" charset="0"/>
            </a:endParaRPr>
          </a:p>
          <a:p>
            <a:pPr>
              <a:defRPr>
                <a:latin typeface="Franklin Gothic Book" panose="020B0503020102020204" pitchFamily="34" charset="0"/>
              </a:defRPr>
            </a:pPr>
            <a:endParaRPr lang="en-US" b="0">
              <a:latin typeface="Franklin Gothic Book" panose="020B0503020102020204" pitchFamily="34" charset="0"/>
            </a:endParaRPr>
          </a:p>
        </c:rich>
      </c:tx>
      <c:layout>
        <c:manualLayout>
          <c:xMode val="edge"/>
          <c:yMode val="edge"/>
          <c:x val="0.18320247423627209"/>
          <c:y val="1.766561631208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Graficos '!$I$171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'!$F$230:$F$239</c:f>
              <c:strCache>
                <c:ptCount val="10"/>
                <c:pt idx="0">
                  <c:v>Metropolitana</c:v>
                </c:pt>
                <c:pt idx="1">
                  <c:v>Cibao Norte</c:v>
                </c:pt>
                <c:pt idx="2">
                  <c:v>Cibao Sur</c:v>
                </c:pt>
                <c:pt idx="3">
                  <c:v>Cibao Nordeste</c:v>
                </c:pt>
                <c:pt idx="4">
                  <c:v>Cibao Noroeste</c:v>
                </c:pt>
                <c:pt idx="5">
                  <c:v>Valdesia </c:v>
                </c:pt>
                <c:pt idx="6">
                  <c:v>Enriquillo</c:v>
                </c:pt>
                <c:pt idx="7">
                  <c:v>El Valle</c:v>
                </c:pt>
                <c:pt idx="8">
                  <c:v>Yuma</c:v>
                </c:pt>
                <c:pt idx="9">
                  <c:v>Higuamo</c:v>
                </c:pt>
              </c:strCache>
            </c:strRef>
          </c:cat>
          <c:val>
            <c:numRef>
              <c:f>'Tablas y Graficos '!$Q$230:$Q$239</c:f>
              <c:numCache>
                <c:formatCode>General</c:formatCode>
                <c:ptCount val="10"/>
                <c:pt idx="0">
                  <c:v>236</c:v>
                </c:pt>
                <c:pt idx="1">
                  <c:v>91</c:v>
                </c:pt>
                <c:pt idx="2">
                  <c:v>33</c:v>
                </c:pt>
                <c:pt idx="3">
                  <c:v>56</c:v>
                </c:pt>
                <c:pt idx="4">
                  <c:v>41</c:v>
                </c:pt>
                <c:pt idx="5">
                  <c:v>93</c:v>
                </c:pt>
                <c:pt idx="6">
                  <c:v>58</c:v>
                </c:pt>
                <c:pt idx="7">
                  <c:v>46</c:v>
                </c:pt>
                <c:pt idx="8">
                  <c:v>44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3-4246-8465-FCDA6416B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16416"/>
        <c:axId val="635516808"/>
      </c:barChart>
      <c:catAx>
        <c:axId val="63551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16808"/>
        <c:crosses val="autoZero"/>
        <c:auto val="1"/>
        <c:lblAlgn val="ctr"/>
        <c:lblOffset val="100"/>
        <c:noMultiLvlLbl val="0"/>
      </c:catAx>
      <c:valAx>
        <c:axId val="6355168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35516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latin typeface="Franklin Gothic Book" panose="020B0503020102020204" pitchFamily="34" charset="0"/>
              </a:rPr>
              <a:t>GRÁFICO</a:t>
            </a:r>
            <a:r>
              <a:rPr lang="en-US" baseline="0">
                <a:latin typeface="Franklin Gothic Book" panose="020B0503020102020204" pitchFamily="34" charset="0"/>
              </a:rPr>
              <a:t> 09 -</a:t>
            </a:r>
            <a:r>
              <a:rPr lang="en-US">
                <a:latin typeface="Franklin Gothic Book" panose="020B0503020102020204" pitchFamily="34" charset="0"/>
              </a:rPr>
              <a:t> CANTIDAD</a:t>
            </a:r>
            <a:r>
              <a:rPr lang="en-US" baseline="0">
                <a:latin typeface="Franklin Gothic Book" panose="020B0503020102020204" pitchFamily="34" charset="0"/>
              </a:rPr>
              <a:t> DE </a:t>
            </a:r>
            <a:r>
              <a:rPr lang="en-US">
                <a:latin typeface="Franklin Gothic Book" panose="020B0503020102020204" pitchFamily="34" charset="0"/>
              </a:rPr>
              <a:t>SERVICIOS CAIPI N POR REGIONES</a:t>
            </a:r>
            <a:r>
              <a:rPr lang="en-US" baseline="0">
                <a:latin typeface="Franklin Gothic Book" panose="020B0503020102020204" pitchFamily="34" charset="0"/>
              </a:rPr>
              <a:t> ADMINISTRATIVA.</a:t>
            </a:r>
            <a:endParaRPr lang="en-US">
              <a:latin typeface="Franklin Gothic Book" panose="020B0503020102020204" pitchFamily="34" charset="0"/>
            </a:endParaRPr>
          </a:p>
          <a:p>
            <a:pPr>
              <a:defRPr>
                <a:latin typeface="Franklin Gothic Book" panose="020B0503020102020204" pitchFamily="34" charset="0"/>
              </a:defRPr>
            </a:pPr>
            <a:endParaRPr lang="en-US" b="0">
              <a:latin typeface="Franklin Gothic Book" panose="020B0503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Graficos '!$I$171</c:f>
              <c:strCache>
                <c:ptCount val="1"/>
                <c:pt idx="0">
                  <c:v>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'!$F$230:$F$239</c:f>
              <c:strCache>
                <c:ptCount val="10"/>
                <c:pt idx="0">
                  <c:v>Metropolitana</c:v>
                </c:pt>
                <c:pt idx="1">
                  <c:v>Cibao Norte</c:v>
                </c:pt>
                <c:pt idx="2">
                  <c:v>Cibao Sur</c:v>
                </c:pt>
                <c:pt idx="3">
                  <c:v>Cibao Nordeste</c:v>
                </c:pt>
                <c:pt idx="4">
                  <c:v>Cibao Noroeste</c:v>
                </c:pt>
                <c:pt idx="5">
                  <c:v>Valdesia </c:v>
                </c:pt>
                <c:pt idx="6">
                  <c:v>Enriquillo</c:v>
                </c:pt>
                <c:pt idx="7">
                  <c:v>El Valle</c:v>
                </c:pt>
                <c:pt idx="8">
                  <c:v>Yuma</c:v>
                </c:pt>
                <c:pt idx="9">
                  <c:v>Higuamo</c:v>
                </c:pt>
              </c:strCache>
            </c:strRef>
          </c:cat>
          <c:val>
            <c:numRef>
              <c:f>'Tablas y Graficos '!$H$230:$H$239</c:f>
              <c:numCache>
                <c:formatCode>General</c:formatCode>
                <c:ptCount val="10"/>
                <c:pt idx="0">
                  <c:v>42</c:v>
                </c:pt>
                <c:pt idx="1">
                  <c:v>19</c:v>
                </c:pt>
                <c:pt idx="2">
                  <c:v>4</c:v>
                </c:pt>
                <c:pt idx="3">
                  <c:v>9</c:v>
                </c:pt>
                <c:pt idx="4">
                  <c:v>8</c:v>
                </c:pt>
                <c:pt idx="5" formatCode="#,##0">
                  <c:v>13</c:v>
                </c:pt>
                <c:pt idx="6">
                  <c:v>7</c:v>
                </c:pt>
                <c:pt idx="7">
                  <c:v>7</c:v>
                </c:pt>
                <c:pt idx="8">
                  <c:v>13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5-48C4-85B8-5E7017D8F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16416"/>
        <c:axId val="635516808"/>
      </c:barChart>
      <c:catAx>
        <c:axId val="63551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16808"/>
        <c:crosses val="autoZero"/>
        <c:auto val="1"/>
        <c:lblAlgn val="ctr"/>
        <c:lblOffset val="100"/>
        <c:noMultiLvlLbl val="0"/>
      </c:catAx>
      <c:valAx>
        <c:axId val="6355168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35516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latin typeface="Franklin Gothic Book" panose="020B0503020102020204" pitchFamily="34" charset="0"/>
              </a:rPr>
              <a:t>GRÁFICO</a:t>
            </a:r>
            <a:r>
              <a:rPr lang="en-US" baseline="0">
                <a:latin typeface="Franklin Gothic Book" panose="020B0503020102020204" pitchFamily="34" charset="0"/>
              </a:rPr>
              <a:t> 10 -</a:t>
            </a:r>
            <a:r>
              <a:rPr lang="en-US">
                <a:latin typeface="Franklin Gothic Book" panose="020B0503020102020204" pitchFamily="34" charset="0"/>
              </a:rPr>
              <a:t> CANTIDAD DE SERVICIOS CAIPI</a:t>
            </a:r>
            <a:r>
              <a:rPr lang="en-US" baseline="0">
                <a:latin typeface="Franklin Gothic Book" panose="020B0503020102020204" pitchFamily="34" charset="0"/>
              </a:rPr>
              <a:t> T</a:t>
            </a:r>
            <a:r>
              <a:rPr lang="en-US">
                <a:latin typeface="Franklin Gothic Book" panose="020B0503020102020204" pitchFamily="34" charset="0"/>
              </a:rPr>
              <a:t> POR REGIONES</a:t>
            </a:r>
            <a:r>
              <a:rPr lang="en-US" baseline="0">
                <a:latin typeface="Franklin Gothic Book" panose="020B0503020102020204" pitchFamily="34" charset="0"/>
              </a:rPr>
              <a:t> ADMINISTRATIVA</a:t>
            </a:r>
            <a:endParaRPr lang="en-US">
              <a:latin typeface="Franklin Gothic Book" panose="020B0503020102020204" pitchFamily="34" charset="0"/>
            </a:endParaRPr>
          </a:p>
          <a:p>
            <a:pPr>
              <a:defRPr>
                <a:latin typeface="Franklin Gothic Book" panose="020B0503020102020204" pitchFamily="34" charset="0"/>
              </a:defRPr>
            </a:pPr>
            <a:endParaRPr lang="en-US" b="0">
              <a:latin typeface="Franklin Gothic Book" panose="020B0503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'!$F$230:$F$239</c:f>
              <c:strCache>
                <c:ptCount val="10"/>
                <c:pt idx="0">
                  <c:v>Metropolitana</c:v>
                </c:pt>
                <c:pt idx="1">
                  <c:v>Cibao Norte</c:v>
                </c:pt>
                <c:pt idx="2">
                  <c:v>Cibao Sur</c:v>
                </c:pt>
                <c:pt idx="3">
                  <c:v>Cibao Nordeste</c:v>
                </c:pt>
                <c:pt idx="4">
                  <c:v>Cibao Noroeste</c:v>
                </c:pt>
                <c:pt idx="5">
                  <c:v>Valdesia </c:v>
                </c:pt>
                <c:pt idx="6">
                  <c:v>Enriquillo</c:v>
                </c:pt>
                <c:pt idx="7">
                  <c:v>El Valle</c:v>
                </c:pt>
                <c:pt idx="8">
                  <c:v>Yuma</c:v>
                </c:pt>
                <c:pt idx="9">
                  <c:v>Higuamo</c:v>
                </c:pt>
              </c:strCache>
            </c:strRef>
          </c:cat>
          <c:val>
            <c:numRef>
              <c:f>'Tablas y Graficos '!$K$230:$K$239</c:f>
              <c:numCache>
                <c:formatCode>General</c:formatCode>
                <c:ptCount val="10"/>
                <c:pt idx="0">
                  <c:v>17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 formatCode="#,##0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5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'Datos Est_septie 2025      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9DB-4FAB-B8BC-F64B7D904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24648"/>
        <c:axId val="635525040"/>
      </c:barChart>
      <c:catAx>
        <c:axId val="63552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25040"/>
        <c:crosses val="autoZero"/>
        <c:auto val="1"/>
        <c:lblAlgn val="ctr"/>
        <c:lblOffset val="100"/>
        <c:noMultiLvlLbl val="0"/>
      </c:catAx>
      <c:valAx>
        <c:axId val="6355250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35524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latin typeface="Franklin Gothic Book" panose="020B0503020102020204" pitchFamily="34" charset="0"/>
              </a:rPr>
              <a:t>GRÁFICO</a:t>
            </a:r>
            <a:r>
              <a:rPr lang="en-US" baseline="0">
                <a:latin typeface="Franklin Gothic Book" panose="020B0503020102020204" pitchFamily="34" charset="0"/>
              </a:rPr>
              <a:t> 11 -</a:t>
            </a:r>
            <a:r>
              <a:rPr lang="en-US">
                <a:latin typeface="Franklin Gothic Book" panose="020B0503020102020204" pitchFamily="34" charset="0"/>
              </a:rPr>
              <a:t> CANTIDAD DE SERVICIOS CAFI GD POR REGIONES</a:t>
            </a:r>
            <a:r>
              <a:rPr lang="en-US" baseline="0">
                <a:latin typeface="Franklin Gothic Book" panose="020B0503020102020204" pitchFamily="34" charset="0"/>
              </a:rPr>
              <a:t> ADMINISTRATIVA</a:t>
            </a:r>
            <a:endParaRPr lang="en-US">
              <a:latin typeface="Franklin Gothic Book" panose="020B0503020102020204" pitchFamily="34" charset="0"/>
            </a:endParaRPr>
          </a:p>
          <a:p>
            <a:pPr>
              <a:defRPr>
                <a:latin typeface="Franklin Gothic Book" panose="020B0503020102020204" pitchFamily="34" charset="0"/>
              </a:defRPr>
            </a:pPr>
            <a:endParaRPr lang="en-US" b="0">
              <a:latin typeface="Franklin Gothic Book" panose="020B0503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'!$F$230:$F$239</c:f>
              <c:strCache>
                <c:ptCount val="10"/>
                <c:pt idx="0">
                  <c:v>Metropolitana</c:v>
                </c:pt>
                <c:pt idx="1">
                  <c:v>Cibao Norte</c:v>
                </c:pt>
                <c:pt idx="2">
                  <c:v>Cibao Sur</c:v>
                </c:pt>
                <c:pt idx="3">
                  <c:v>Cibao Nordeste</c:v>
                </c:pt>
                <c:pt idx="4">
                  <c:v>Cibao Noroeste</c:v>
                </c:pt>
                <c:pt idx="5">
                  <c:v>Valdesia </c:v>
                </c:pt>
                <c:pt idx="6">
                  <c:v>Enriquillo</c:v>
                </c:pt>
                <c:pt idx="7">
                  <c:v>El Valle</c:v>
                </c:pt>
                <c:pt idx="8">
                  <c:v>Yuma</c:v>
                </c:pt>
                <c:pt idx="9">
                  <c:v>Higuamo</c:v>
                </c:pt>
              </c:strCache>
            </c:strRef>
          </c:cat>
          <c:val>
            <c:numRef>
              <c:f>'Tablas y Graficos '!$G$230:$G$239</c:f>
              <c:numCache>
                <c:formatCode>General</c:formatCode>
                <c:ptCount val="10"/>
                <c:pt idx="0">
                  <c:v>141</c:v>
                </c:pt>
                <c:pt idx="1">
                  <c:v>41</c:v>
                </c:pt>
                <c:pt idx="2">
                  <c:v>19</c:v>
                </c:pt>
                <c:pt idx="3">
                  <c:v>25</c:v>
                </c:pt>
                <c:pt idx="4">
                  <c:v>24</c:v>
                </c:pt>
                <c:pt idx="5" formatCode="#,##0">
                  <c:v>37</c:v>
                </c:pt>
                <c:pt idx="6">
                  <c:v>23</c:v>
                </c:pt>
                <c:pt idx="7">
                  <c:v>19</c:v>
                </c:pt>
                <c:pt idx="8">
                  <c:v>21</c:v>
                </c:pt>
                <c:pt idx="9">
                  <c:v>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'Datos Est_septie 2025      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001-49DB-A2DE-1ED3215FE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17592"/>
        <c:axId val="635517984"/>
      </c:barChart>
      <c:catAx>
        <c:axId val="635517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17984"/>
        <c:crosses val="autoZero"/>
        <c:auto val="1"/>
        <c:lblAlgn val="ctr"/>
        <c:lblOffset val="100"/>
        <c:noMultiLvlLbl val="0"/>
      </c:catAx>
      <c:valAx>
        <c:axId val="6355179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35517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latin typeface="Franklin Gothic Book" panose="020B0503020102020204" pitchFamily="34" charset="0"/>
              </a:rPr>
              <a:t>GRÁFICO</a:t>
            </a:r>
            <a:r>
              <a:rPr lang="en-US" baseline="0">
                <a:latin typeface="Franklin Gothic Book" panose="020B0503020102020204" pitchFamily="34" charset="0"/>
              </a:rPr>
              <a:t> 12 -</a:t>
            </a:r>
            <a:r>
              <a:rPr lang="en-US">
                <a:latin typeface="Franklin Gothic Book" panose="020B0503020102020204" pitchFamily="34" charset="0"/>
              </a:rPr>
              <a:t> CANTIDAD DE SERVICIOS CAFI CG POR REGIONES</a:t>
            </a:r>
            <a:r>
              <a:rPr lang="en-US" baseline="0">
                <a:latin typeface="Franklin Gothic Book" panose="020B0503020102020204" pitchFamily="34" charset="0"/>
              </a:rPr>
              <a:t> ADMINISTRATIVAS.</a:t>
            </a:r>
            <a:endParaRPr lang="en-US">
              <a:latin typeface="Franklin Gothic Book" panose="020B0503020102020204" pitchFamily="34" charset="0"/>
            </a:endParaRPr>
          </a:p>
          <a:p>
            <a:pPr>
              <a:defRPr>
                <a:latin typeface="Franklin Gothic Book" panose="020B0503020102020204" pitchFamily="34" charset="0"/>
              </a:defRPr>
            </a:pPr>
            <a:endParaRPr lang="en-US" b="0">
              <a:latin typeface="Franklin Gothic Book" panose="020B0503020102020204" pitchFamily="34" charset="0"/>
            </a:endParaRPr>
          </a:p>
        </c:rich>
      </c:tx>
      <c:layout>
        <c:manualLayout>
          <c:xMode val="edge"/>
          <c:yMode val="edge"/>
          <c:x val="0.16259548277741026"/>
          <c:y val="4.0404054686516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'!$F$230:$F$239</c:f>
              <c:strCache>
                <c:ptCount val="10"/>
                <c:pt idx="0">
                  <c:v>Metropolitana</c:v>
                </c:pt>
                <c:pt idx="1">
                  <c:v>Cibao Norte</c:v>
                </c:pt>
                <c:pt idx="2">
                  <c:v>Cibao Sur</c:v>
                </c:pt>
                <c:pt idx="3">
                  <c:v>Cibao Nordeste</c:v>
                </c:pt>
                <c:pt idx="4">
                  <c:v>Cibao Noroeste</c:v>
                </c:pt>
                <c:pt idx="5">
                  <c:v>Valdesia </c:v>
                </c:pt>
                <c:pt idx="6">
                  <c:v>Enriquillo</c:v>
                </c:pt>
                <c:pt idx="7">
                  <c:v>El Valle</c:v>
                </c:pt>
                <c:pt idx="8">
                  <c:v>Yuma</c:v>
                </c:pt>
                <c:pt idx="9">
                  <c:v>Higuamo</c:v>
                </c:pt>
              </c:strCache>
            </c:strRef>
          </c:cat>
          <c:val>
            <c:numRef>
              <c:f>'Tablas y Graficos '!$J$230:$J$239</c:f>
              <c:numCache>
                <c:formatCode>General</c:formatCode>
                <c:ptCount val="10"/>
                <c:pt idx="0">
                  <c:v>9</c:v>
                </c:pt>
                <c:pt idx="1">
                  <c:v>14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 formatCode="#,##0">
                  <c:v>8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'Datos Est_septie 2025      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B8-4A87-B7D6-013312B78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23472"/>
        <c:axId val="635523864"/>
      </c:barChart>
      <c:catAx>
        <c:axId val="63552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23864"/>
        <c:crosses val="autoZero"/>
        <c:auto val="1"/>
        <c:lblAlgn val="ctr"/>
        <c:lblOffset val="100"/>
        <c:noMultiLvlLbl val="0"/>
      </c:catAx>
      <c:valAx>
        <c:axId val="6355238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3552347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latin typeface="Franklin Gothic Book" panose="020B0503020102020204" pitchFamily="34" charset="0"/>
              </a:rPr>
              <a:t>GRÁFICO</a:t>
            </a:r>
            <a:r>
              <a:rPr lang="en-US" baseline="0">
                <a:latin typeface="Franklin Gothic Book" panose="020B0503020102020204" pitchFamily="34" charset="0"/>
              </a:rPr>
              <a:t> 13 -</a:t>
            </a:r>
            <a:r>
              <a:rPr lang="en-US">
                <a:latin typeface="Franklin Gothic Book" panose="020B0503020102020204" pitchFamily="34" charset="0"/>
              </a:rPr>
              <a:t> CANTIDAD DE SERVICIOS EXPERIENCIA EXISTENTE POR REGIONES</a:t>
            </a:r>
            <a:r>
              <a:rPr lang="en-US" baseline="0">
                <a:latin typeface="Franklin Gothic Book" panose="020B0503020102020204" pitchFamily="34" charset="0"/>
              </a:rPr>
              <a:t> ADMINISTRATIVAS.</a:t>
            </a:r>
            <a:endParaRPr lang="en-US">
              <a:latin typeface="Franklin Gothic Book" panose="020B0503020102020204" pitchFamily="34" charset="0"/>
            </a:endParaRPr>
          </a:p>
          <a:p>
            <a:pPr>
              <a:defRPr>
                <a:latin typeface="Franklin Gothic Book" panose="020B0503020102020204" pitchFamily="34" charset="0"/>
              </a:defRPr>
            </a:pPr>
            <a:endParaRPr lang="en-US" b="0">
              <a:latin typeface="Franklin Gothic Book" panose="020B0503020102020204" pitchFamily="34" charset="0"/>
            </a:endParaRPr>
          </a:p>
        </c:rich>
      </c:tx>
      <c:layout>
        <c:manualLayout>
          <c:xMode val="edge"/>
          <c:yMode val="edge"/>
          <c:x val="0.16051658637009997"/>
          <c:y val="1.7372421281216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'!$F$230:$F$239</c:f>
              <c:strCache>
                <c:ptCount val="10"/>
                <c:pt idx="0">
                  <c:v>Metropolitana</c:v>
                </c:pt>
                <c:pt idx="1">
                  <c:v>Cibao Norte</c:v>
                </c:pt>
                <c:pt idx="2">
                  <c:v>Cibao Sur</c:v>
                </c:pt>
                <c:pt idx="3">
                  <c:v>Cibao Nordeste</c:v>
                </c:pt>
                <c:pt idx="4">
                  <c:v>Cibao Noroeste</c:v>
                </c:pt>
                <c:pt idx="5">
                  <c:v>Valdesia </c:v>
                </c:pt>
                <c:pt idx="6">
                  <c:v>Enriquillo</c:v>
                </c:pt>
                <c:pt idx="7">
                  <c:v>El Valle</c:v>
                </c:pt>
                <c:pt idx="8">
                  <c:v>Yuma</c:v>
                </c:pt>
                <c:pt idx="9">
                  <c:v>Higuamo</c:v>
                </c:pt>
              </c:strCache>
            </c:strRef>
          </c:cat>
          <c:val>
            <c:numRef>
              <c:f>'Tablas y Graficos '!$I$230:$I$239</c:f>
              <c:numCache>
                <c:formatCode>General</c:formatCode>
                <c:ptCount val="10"/>
                <c:pt idx="0">
                  <c:v>10</c:v>
                </c:pt>
                <c:pt idx="1">
                  <c:v>1</c:v>
                </c:pt>
                <c:pt idx="2">
                  <c:v>0</c:v>
                </c:pt>
                <c:pt idx="3">
                  <c:v>13</c:v>
                </c:pt>
                <c:pt idx="4">
                  <c:v>1</c:v>
                </c:pt>
                <c:pt idx="5" formatCode="#,##0">
                  <c:v>21</c:v>
                </c:pt>
                <c:pt idx="6">
                  <c:v>19</c:v>
                </c:pt>
                <c:pt idx="7">
                  <c:v>12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'Datos Est_septie 2025      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073-4FF3-B13D-5303D2AE0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25824"/>
        <c:axId val="635526216"/>
      </c:barChart>
      <c:catAx>
        <c:axId val="63552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26216"/>
        <c:crosses val="autoZero"/>
        <c:auto val="1"/>
        <c:lblAlgn val="ctr"/>
        <c:lblOffset val="100"/>
        <c:noMultiLvlLbl val="0"/>
      </c:catAx>
      <c:valAx>
        <c:axId val="6355262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35525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latin typeface="Franklin Gothic Book" panose="020B0503020102020204" pitchFamily="34" charset="0"/>
              </a:rPr>
              <a:t>GRÁFICO</a:t>
            </a:r>
            <a:r>
              <a:rPr lang="en-US" baseline="0">
                <a:latin typeface="Franklin Gothic Book" panose="020B0503020102020204" pitchFamily="34" charset="0"/>
              </a:rPr>
              <a:t> 14 -</a:t>
            </a:r>
            <a:r>
              <a:rPr lang="en-US">
                <a:latin typeface="Franklin Gothic Book" panose="020B0503020102020204" pitchFamily="34" charset="0"/>
              </a:rPr>
              <a:t> CANTIDAD DE SERVICIOS ANTIGUAS ESTANCIAS DE LA SEGURIDAD</a:t>
            </a:r>
            <a:r>
              <a:rPr lang="en-US" baseline="0">
                <a:latin typeface="Franklin Gothic Book" panose="020B0503020102020204" pitchFamily="34" charset="0"/>
              </a:rPr>
              <a:t> SOCIAL</a:t>
            </a:r>
            <a:r>
              <a:rPr lang="en-US">
                <a:latin typeface="Franklin Gothic Book" panose="020B0503020102020204" pitchFamily="34" charset="0"/>
              </a:rPr>
              <a:t> POR REGIONALES DEL INAIPI</a:t>
            </a:r>
          </a:p>
          <a:p>
            <a:pPr>
              <a:defRPr>
                <a:latin typeface="Franklin Gothic Book" panose="020B0503020102020204" pitchFamily="34" charset="0"/>
              </a:defRPr>
            </a:pPr>
            <a:endParaRPr lang="en-US" b="0">
              <a:latin typeface="Franklin Gothic Book" panose="020B0503020102020204" pitchFamily="34" charset="0"/>
            </a:endParaRPr>
          </a:p>
        </c:rich>
      </c:tx>
      <c:layout>
        <c:manualLayout>
          <c:xMode val="edge"/>
          <c:yMode val="edge"/>
          <c:x val="0.16051658637009997"/>
          <c:y val="1.7372421281216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'!$F$230:$F$239</c:f>
              <c:strCache>
                <c:ptCount val="10"/>
                <c:pt idx="0">
                  <c:v>Metropolitana</c:v>
                </c:pt>
                <c:pt idx="1">
                  <c:v>Cibao Norte</c:v>
                </c:pt>
                <c:pt idx="2">
                  <c:v>Cibao Sur</c:v>
                </c:pt>
                <c:pt idx="3">
                  <c:v>Cibao Nordeste</c:v>
                </c:pt>
                <c:pt idx="4">
                  <c:v>Cibao Noroeste</c:v>
                </c:pt>
                <c:pt idx="5">
                  <c:v>Valdesia </c:v>
                </c:pt>
                <c:pt idx="6">
                  <c:v>Enriquillo</c:v>
                </c:pt>
                <c:pt idx="7">
                  <c:v>El Valle</c:v>
                </c:pt>
                <c:pt idx="8">
                  <c:v>Yuma</c:v>
                </c:pt>
                <c:pt idx="9">
                  <c:v>Higuamo</c:v>
                </c:pt>
              </c:strCache>
            </c:strRef>
          </c:cat>
          <c:val>
            <c:numRef>
              <c:f>'Tablas y Graficos '!$L$230:$L$239</c:f>
              <c:numCache>
                <c:formatCode>General</c:formatCode>
                <c:ptCount val="10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 formatCode="#,##0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'Datos Est_septie 2025      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EE0-49D1-B06F-ED4A6CFA7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54048"/>
        <c:axId val="635554440"/>
      </c:barChart>
      <c:catAx>
        <c:axId val="6355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54440"/>
        <c:crosses val="autoZero"/>
        <c:auto val="1"/>
        <c:lblAlgn val="ctr"/>
        <c:lblOffset val="100"/>
        <c:noMultiLvlLbl val="0"/>
      </c:catAx>
      <c:valAx>
        <c:axId val="6355544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35554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latin typeface="Franklin Gothic Book" panose="020B0503020102020204" pitchFamily="34" charset="0"/>
              </a:rPr>
              <a:t>GRÁFICO</a:t>
            </a:r>
            <a:r>
              <a:rPr lang="en-US" baseline="0">
                <a:latin typeface="Franklin Gothic Book" panose="020B0503020102020204" pitchFamily="34" charset="0"/>
              </a:rPr>
              <a:t> 15 -</a:t>
            </a:r>
            <a:r>
              <a:rPr lang="en-US">
                <a:latin typeface="Franklin Gothic Book" panose="020B0503020102020204" pitchFamily="34" charset="0"/>
              </a:rPr>
              <a:t> </a:t>
            </a:r>
            <a:r>
              <a:rPr lang="en-US" sz="1800" b="1" i="0" baseline="0">
                <a:effectLst/>
              </a:rPr>
              <a:t>COBERTURA DE LOS SERVICIOS QUE OFRECE EL INAIPI POR TIPO DE SERVICIOS EN LA REGIÓN ESTE</a:t>
            </a:r>
            <a:endParaRPr lang="es-DO">
              <a:effectLst/>
            </a:endParaRPr>
          </a:p>
          <a:p>
            <a:pPr>
              <a:defRPr>
                <a:latin typeface="Franklin Gothic Book" panose="020B0503020102020204" pitchFamily="34" charset="0"/>
              </a:defRPr>
            </a:pPr>
            <a:r>
              <a:rPr lang="en-US" sz="1800" b="0" i="0" baseline="0">
                <a:effectLst/>
              </a:rPr>
              <a:t>(Miles)</a:t>
            </a:r>
            <a:endParaRPr lang="es-DO">
              <a:effectLst/>
            </a:endParaRPr>
          </a:p>
          <a:p>
            <a:pPr>
              <a:defRPr>
                <a:latin typeface="Franklin Gothic Book" panose="020B0503020102020204" pitchFamily="34" charset="0"/>
              </a:defRPr>
            </a:pPr>
            <a:endParaRPr lang="en-US">
              <a:latin typeface="Franklin Gothic Book" panose="020B0503020102020204" pitchFamily="34" charset="0"/>
            </a:endParaRPr>
          </a:p>
          <a:p>
            <a:pPr>
              <a:defRPr>
                <a:latin typeface="Franklin Gothic Book" panose="020B0503020102020204" pitchFamily="34" charset="0"/>
              </a:defRPr>
            </a:pPr>
            <a:endParaRPr lang="en-US" b="0">
              <a:latin typeface="Franklin Gothic Book" panose="020B0503020102020204" pitchFamily="34" charset="0"/>
            </a:endParaRPr>
          </a:p>
        </c:rich>
      </c:tx>
      <c:layout>
        <c:manualLayout>
          <c:xMode val="edge"/>
          <c:yMode val="edge"/>
          <c:x val="0.16051658637009997"/>
          <c:y val="1.7372421281216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Graficos '!$F$185</c:f>
              <c:strCache>
                <c:ptCount val="1"/>
                <c:pt idx="0">
                  <c:v>Este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'!$G$184:$P$184</c:f>
              <c:strCache>
                <c:ptCount val="10"/>
                <c:pt idx="0">
                  <c:v>CAFI GD</c:v>
                </c:pt>
                <c:pt idx="1">
                  <c:v>CAIPI N</c:v>
                </c:pt>
                <c:pt idx="2">
                  <c:v>EE</c:v>
                </c:pt>
                <c:pt idx="3">
                  <c:v>CAFI CG</c:v>
                </c:pt>
                <c:pt idx="4">
                  <c:v>CAIPI T</c:v>
                </c:pt>
                <c:pt idx="5">
                  <c:v>Antiguas Estancias de la SS</c:v>
                </c:pt>
                <c:pt idx="6">
                  <c:v>SG</c:v>
                </c:pt>
                <c:pt idx="7">
                  <c:v>SR</c:v>
                </c:pt>
                <c:pt idx="8">
                  <c:v>CAIPI C</c:v>
                </c:pt>
                <c:pt idx="9">
                  <c:v>CAIPI MC</c:v>
                </c:pt>
              </c:strCache>
            </c:strRef>
          </c:cat>
          <c:val>
            <c:numRef>
              <c:f>'Tablas y Graficos '!$G$186:$P$186</c:f>
              <c:numCache>
                <c:formatCode>#,##0</c:formatCode>
                <c:ptCount val="10"/>
                <c:pt idx="0">
                  <c:v>14352</c:v>
                </c:pt>
                <c:pt idx="1">
                  <c:v>4476</c:v>
                </c:pt>
                <c:pt idx="2">
                  <c:v>180</c:v>
                </c:pt>
                <c:pt idx="3">
                  <c:v>368</c:v>
                </c:pt>
                <c:pt idx="4">
                  <c:v>673</c:v>
                </c:pt>
                <c:pt idx="5" formatCode="General">
                  <c:v>831</c:v>
                </c:pt>
                <c:pt idx="6" formatCode="General">
                  <c:v>274</c:v>
                </c:pt>
                <c:pt idx="7" formatCode="General">
                  <c:v>754</c:v>
                </c:pt>
                <c:pt idx="8" formatCode="General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C5-4D87-95DD-956CAB7CD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38760"/>
        <c:axId val="635539152"/>
      </c:barChart>
      <c:catAx>
        <c:axId val="635538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39152"/>
        <c:crosses val="autoZero"/>
        <c:auto val="1"/>
        <c:lblAlgn val="ctr"/>
        <c:lblOffset val="100"/>
        <c:noMultiLvlLbl val="0"/>
      </c:catAx>
      <c:valAx>
        <c:axId val="6355391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35538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'Tablas y Graficos '!$G$602:$G$634</c15:sqref>
                  </c15:fullRef>
                </c:ext>
              </c:extLst>
              <c:f>'Tablas y Graficos '!$G$602:$G$622</c:f>
              <c:strCache>
                <c:ptCount val="21"/>
                <c:pt idx="0">
                  <c:v>AZUA</c:v>
                </c:pt>
                <c:pt idx="1">
                  <c:v>BAHORUCO</c:v>
                </c:pt>
                <c:pt idx="2">
                  <c:v>BARAHONA</c:v>
                </c:pt>
                <c:pt idx="3">
                  <c:v>DAJABÓN</c:v>
                </c:pt>
                <c:pt idx="4">
                  <c:v>DISTRITO NACIONAL</c:v>
                </c:pt>
                <c:pt idx="5">
                  <c:v>ELÍAS PIÑA</c:v>
                </c:pt>
                <c:pt idx="6">
                  <c:v>ESPAILLAT</c:v>
                </c:pt>
                <c:pt idx="7">
                  <c:v>HATO MAYOR</c:v>
                </c:pt>
                <c:pt idx="8">
                  <c:v>INDEPENDENCIA</c:v>
                </c:pt>
                <c:pt idx="9">
                  <c:v>LA VEGA</c:v>
                </c:pt>
                <c:pt idx="10">
                  <c:v>MARÍA TRINIDAD SÁNCHEZ</c:v>
                </c:pt>
                <c:pt idx="11">
                  <c:v>MONTE CRISTI</c:v>
                </c:pt>
                <c:pt idx="12">
                  <c:v>MONTE PLATA</c:v>
                </c:pt>
                <c:pt idx="13">
                  <c:v>PERAVIA</c:v>
                </c:pt>
                <c:pt idx="14">
                  <c:v>PUERTO PLATA</c:v>
                </c:pt>
                <c:pt idx="15">
                  <c:v>SAN CRISTÓBAL</c:v>
                </c:pt>
                <c:pt idx="16">
                  <c:v>SAN JUAN</c:v>
                </c:pt>
                <c:pt idx="17">
                  <c:v>SAN PEDRO DE MACORÍS</c:v>
                </c:pt>
                <c:pt idx="18">
                  <c:v>SANTIAGO</c:v>
                </c:pt>
                <c:pt idx="19">
                  <c:v>SANTO DOMINGO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'Tablas y Graficos '!$H$602:$H$634</c15:sqref>
                  </c15:fullRef>
                </c:ext>
              </c:extLst>
              <c:f>'Tablas y Graficos '!$H$602:$H$622</c:f>
              <c:numCache>
                <c:formatCode>General</c:formatCode>
                <c:ptCount val="21"/>
                <c:pt idx="0">
                  <c:v>145</c:v>
                </c:pt>
                <c:pt idx="1">
                  <c:v>5</c:v>
                </c:pt>
                <c:pt idx="2">
                  <c:v>89</c:v>
                </c:pt>
                <c:pt idx="3">
                  <c:v>4</c:v>
                </c:pt>
                <c:pt idx="4">
                  <c:v>187</c:v>
                </c:pt>
                <c:pt idx="5">
                  <c:v>15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52</c:v>
                </c:pt>
                <c:pt idx="10">
                  <c:v>1</c:v>
                </c:pt>
                <c:pt idx="11">
                  <c:v>22</c:v>
                </c:pt>
                <c:pt idx="12">
                  <c:v>122</c:v>
                </c:pt>
                <c:pt idx="13">
                  <c:v>21</c:v>
                </c:pt>
                <c:pt idx="14">
                  <c:v>44</c:v>
                </c:pt>
                <c:pt idx="15">
                  <c:v>3</c:v>
                </c:pt>
                <c:pt idx="16">
                  <c:v>86</c:v>
                </c:pt>
                <c:pt idx="17">
                  <c:v>1</c:v>
                </c:pt>
                <c:pt idx="18">
                  <c:v>5</c:v>
                </c:pt>
                <c:pt idx="19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1-41F7-801D-DA08BD35A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25985023"/>
        <c:axId val="1925988351"/>
      </c:barChart>
      <c:catAx>
        <c:axId val="19259850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5988351"/>
        <c:crosses val="autoZero"/>
        <c:auto val="1"/>
        <c:lblAlgn val="ctr"/>
        <c:lblOffset val="100"/>
        <c:noMultiLvlLbl val="0"/>
      </c:catAx>
      <c:valAx>
        <c:axId val="1925988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5985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cap="all" spc="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 b="1" baseline="0">
                <a:solidFill>
                  <a:sysClr val="windowText" lastClr="000000"/>
                </a:solidFill>
                <a:latin typeface="Franklin Gothic Book" panose="020B0503020102020204" pitchFamily="34" charset="0"/>
              </a:rPr>
              <a:t>grafico 16 - PORCENTAJE DE COBERTURA DE LOS SERVICIOS DE ATENCIÓN INTEGRAL A NIÑOS Y NIÑAS DE 0 A 2 AÑOS.</a:t>
            </a:r>
            <a:endParaRPr lang="en-US" b="1">
              <a:solidFill>
                <a:sysClr val="windowText" lastClr="000000"/>
              </a:solidFill>
              <a:latin typeface="Franklin Gothic Book" panose="020B0503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cap="all" spc="0" baseline="0">
              <a:solidFill>
                <a:sysClr val="windowText" lastClr="000000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674342972741369E-3"/>
          <c:y val="0.12948151504656752"/>
          <c:w val="0.98246513140545177"/>
          <c:h val="0.65884725934927824"/>
        </c:manualLayout>
      </c:layout>
      <c:lineChart>
        <c:grouping val="standard"/>
        <c:varyColors val="0"/>
        <c:ser>
          <c:idx val="0"/>
          <c:order val="0"/>
          <c:tx>
            <c:strRef>
              <c:f>'Tablas y Graficos '!$I$16</c:f>
              <c:strCache>
                <c:ptCount val="1"/>
                <c:pt idx="0">
                  <c:v>Tasa de Cobertura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dLbl>
              <c:idx val="7"/>
              <c:layout>
                <c:manualLayout>
                  <c:x val="-1.263600076149827E-2"/>
                  <c:y val="-4.2884990253411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21-46CD-B704-5F06D9AAC982}"/>
                </c:ext>
              </c:extLst>
            </c:dLbl>
            <c:dLbl>
              <c:idx val="15"/>
              <c:layout>
                <c:manualLayout>
                  <c:x val="-3.8104274404739978E-2"/>
                  <c:y val="-3.6214001157188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21-46CD-B704-5F06D9AAC982}"/>
                </c:ext>
              </c:extLst>
            </c:dLbl>
            <c:dLbl>
              <c:idx val="18"/>
              <c:layout>
                <c:manualLayout>
                  <c:x val="-5.5430531437069275E-3"/>
                  <c:y val="-3.2921819233808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21-46CD-B704-5F06D9AAC982}"/>
                </c:ext>
              </c:extLst>
            </c:dLbl>
            <c:dLbl>
              <c:idx val="31"/>
              <c:layout>
                <c:manualLayout>
                  <c:x val="-1.8299657770165366E-2"/>
                  <c:y val="-9.85337352613187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21-46CD-B704-5F06D9AAC982}"/>
                </c:ext>
              </c:extLst>
            </c:dLbl>
            <c:dLbl>
              <c:idx val="32"/>
              <c:layout>
                <c:manualLayout>
                  <c:x val="-1.9156859579821311E-2"/>
                  <c:y val="-2.1699326441920242E-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21-46CD-B704-5F06D9AAC982}"/>
                </c:ext>
              </c:extLst>
            </c:dLbl>
            <c:dLbl>
              <c:idx val="3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0070C0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021-46CD-B704-5F06D9AAC9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70C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'Tablas y Graficos '!$F$41:$F$116</c15:sqref>
                  </c15:fullRef>
                </c:ext>
              </c:extLst>
              <c:f>'Tablas y Graficos '!$F$77:$F$116</c:f>
              <c:numCache>
                <c:formatCode>mmm\-yy</c:formatCode>
                <c:ptCount val="4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'Tablas y Graficos '!$I$41:$I$116</c15:sqref>
                  </c15:fullRef>
                </c:ext>
              </c:extLst>
              <c:f>'Tablas y Graficos '!$I$77:$I$116</c:f>
              <c:numCache>
                <c:formatCode>0%</c:formatCode>
                <c:ptCount val="40"/>
                <c:pt idx="0">
                  <c:v>0.18820174975717693</c:v>
                </c:pt>
                <c:pt idx="1">
                  <c:v>0.18878130539541257</c:v>
                </c:pt>
                <c:pt idx="2">
                  <c:v>0.18957193376609205</c:v>
                </c:pt>
                <c:pt idx="3">
                  <c:v>0.18897627936012765</c:v>
                </c:pt>
                <c:pt idx="4">
                  <c:v>0.19024808201070031</c:v>
                </c:pt>
                <c:pt idx="5">
                  <c:v>0.19126767063352229</c:v>
                </c:pt>
                <c:pt idx="6">
                  <c:v>0.19109952794835516</c:v>
                </c:pt>
                <c:pt idx="7">
                  <c:v>0.19109952794835516</c:v>
                </c:pt>
                <c:pt idx="8">
                  <c:v>0.19113709173972226</c:v>
                </c:pt>
                <c:pt idx="9">
                  <c:v>0.19520829122313071</c:v>
                </c:pt>
                <c:pt idx="10">
                  <c:v>0.19587549570788965</c:v>
                </c:pt>
                <c:pt idx="11">
                  <c:v>0.19658026398401571</c:v>
                </c:pt>
                <c:pt idx="12">
                  <c:v>0.19782585607592043</c:v>
                </c:pt>
                <c:pt idx="13">
                  <c:v>0.19859989307488898</c:v>
                </c:pt>
                <c:pt idx="14">
                  <c:v>0.19884110460480012</c:v>
                </c:pt>
                <c:pt idx="15">
                  <c:v>0.19884110460480012</c:v>
                </c:pt>
                <c:pt idx="16">
                  <c:v>0.19919752164153445</c:v>
                </c:pt>
                <c:pt idx="17">
                  <c:v>0.19931272714835768</c:v>
                </c:pt>
                <c:pt idx="18">
                  <c:v>0.19931272714835768</c:v>
                </c:pt>
                <c:pt idx="19">
                  <c:v>0.20175184373813068</c:v>
                </c:pt>
                <c:pt idx="20">
                  <c:v>0.20229006946532044</c:v>
                </c:pt>
                <c:pt idx="21">
                  <c:v>0.20229006946532044</c:v>
                </c:pt>
                <c:pt idx="22">
                  <c:v>0.20289309829009827</c:v>
                </c:pt>
                <c:pt idx="23">
                  <c:v>0.20323151446639148</c:v>
                </c:pt>
                <c:pt idx="24">
                  <c:v>0.20493666068613059</c:v>
                </c:pt>
                <c:pt idx="25">
                  <c:v>0.20570506895739321</c:v>
                </c:pt>
                <c:pt idx="26">
                  <c:v>0.20643723155548308</c:v>
                </c:pt>
                <c:pt idx="27">
                  <c:v>0.20643723155548308</c:v>
                </c:pt>
                <c:pt idx="28">
                  <c:v>0.20756084742383879</c:v>
                </c:pt>
                <c:pt idx="29">
                  <c:v>0.20756084742383879</c:v>
                </c:pt>
                <c:pt idx="30">
                  <c:v>0.20756084742383879</c:v>
                </c:pt>
                <c:pt idx="31">
                  <c:v>0.20756084742383879</c:v>
                </c:pt>
                <c:pt idx="32">
                  <c:v>0.20787799706410048</c:v>
                </c:pt>
                <c:pt idx="33">
                  <c:v>0.20794686384312872</c:v>
                </c:pt>
                <c:pt idx="34">
                  <c:v>0.20808278511752659</c:v>
                </c:pt>
                <c:pt idx="35">
                  <c:v>0.20808278511752659</c:v>
                </c:pt>
                <c:pt idx="36">
                  <c:v>0.20878595240790304</c:v>
                </c:pt>
                <c:pt idx="37">
                  <c:v>0.20878595240790304</c:v>
                </c:pt>
                <c:pt idx="38">
                  <c:v>0.20878595240790304</c:v>
                </c:pt>
                <c:pt idx="39">
                  <c:v>0.20878595240790304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21-46CD-B704-5F06D9AAC9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5533272"/>
        <c:axId val="635533664"/>
      </c:lineChart>
      <c:dateAx>
        <c:axId val="6355332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33664"/>
        <c:crosses val="autoZero"/>
        <c:auto val="1"/>
        <c:lblOffset val="100"/>
        <c:baseTimeUnit val="months"/>
      </c:dateAx>
      <c:valAx>
        <c:axId val="63553366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635533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 </a:t>
            </a:r>
            <a:r>
              <a:rPr lang="es-DO" sz="1800" b="1" i="0" baseline="0">
                <a:solidFill>
                  <a:sysClr val="windowText" lastClr="000000"/>
                </a:solidFill>
                <a:effectLst/>
              </a:rPr>
              <a:t>Gráfico 19 – Relación Niños y Niñas sin documentos en centros de Servicios y Actas Obtenidas en Centros 2025. </a:t>
            </a:r>
            <a:endParaRPr lang="es-DO">
              <a:solidFill>
                <a:sysClr val="windowText" lastClr="000000"/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'!$F$285:$F$286</c:f>
              <c:strCache>
                <c:ptCount val="2"/>
                <c:pt idx="0">
                  <c:v>Niños y Niñas sin documentos en centros  de servicios</c:v>
                </c:pt>
                <c:pt idx="1">
                  <c:v>Actas Obtenidas en Centros</c:v>
                </c:pt>
              </c:strCache>
            </c:strRef>
          </c:cat>
          <c:val>
            <c:numRef>
              <c:f>'Tablas y Graficos '!$G$285:$G$286</c:f>
              <c:numCache>
                <c:formatCode>#,##0</c:formatCode>
                <c:ptCount val="2"/>
                <c:pt idx="0">
                  <c:v>9951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8-4E56-A72D-586EB59F8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5530920"/>
        <c:axId val="635531312"/>
      </c:barChart>
      <c:catAx>
        <c:axId val="635530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31312"/>
        <c:crosses val="autoZero"/>
        <c:auto val="1"/>
        <c:lblAlgn val="ctr"/>
        <c:lblOffset val="100"/>
        <c:noMultiLvlLbl val="0"/>
      </c:catAx>
      <c:valAx>
        <c:axId val="6355313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35530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>
                <a:solidFill>
                  <a:schemeClr val="tx1"/>
                </a:solidFill>
              </a:rPr>
              <a:t>Gráfico</a:t>
            </a:r>
            <a:r>
              <a:rPr lang="en-US" sz="2000" baseline="0">
                <a:solidFill>
                  <a:schemeClr val="tx1"/>
                </a:solidFill>
              </a:rPr>
              <a:t> 20 - Acciones realizadas a niños y niñas sin registro de nacimiento en los centros de servicios. </a:t>
            </a:r>
            <a:endParaRPr lang="en-US" sz="200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8.9643080159358443E-2"/>
          <c:y val="7.5499265924844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081714785651792"/>
          <c:y val="0.23694444444444446"/>
          <c:w val="0.85862729658792647"/>
          <c:h val="0.615987168270632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'Tablas y Graficos '!$F$309</c:f>
              <c:strCache>
                <c:ptCount val="1"/>
                <c:pt idx="0">
                  <c:v>Niños y Niñas sin Registros de Nacimientos en Centros de Servicios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'!$F$310:$F$312</c:f>
              <c:strCache>
                <c:ptCount val="3"/>
                <c:pt idx="0">
                  <c:v>Familias sensibilizadas en Registros de Nacimientos</c:v>
                </c:pt>
                <c:pt idx="1">
                  <c:v>Registros de Nacimientos</c:v>
                </c:pt>
                <c:pt idx="2">
                  <c:v>Actas de Nacimientos Obtenidas </c:v>
                </c:pt>
              </c:strCache>
            </c:strRef>
          </c:cat>
          <c:val>
            <c:numRef>
              <c:f>'Tablas y Graficos '!$O$310:$O$312</c:f>
              <c:numCache>
                <c:formatCode>General</c:formatCode>
                <c:ptCount val="3"/>
                <c:pt idx="0">
                  <c:v>447</c:v>
                </c:pt>
                <c:pt idx="1">
                  <c:v>95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E5-4DF9-9D48-FF0474C7C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5547776"/>
        <c:axId val="635548168"/>
        <c:axId val="0"/>
      </c:bar3DChart>
      <c:catAx>
        <c:axId val="63554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48168"/>
        <c:crosses val="autoZero"/>
        <c:auto val="1"/>
        <c:lblAlgn val="ctr"/>
        <c:lblOffset val="100"/>
        <c:noMultiLvlLbl val="0"/>
      </c:catAx>
      <c:valAx>
        <c:axId val="635548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4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40" b="0" i="0" u="none" strike="noStrike" kern="1200" cap="all" spc="0" baseline="0">
                <a:gradFill>
                  <a:gsLst>
                    <a:gs pos="0">
                      <a:sysClr val="windowText" lastClr="000000">
                        <a:lumMod val="50000"/>
                        <a:lumOff val="50000"/>
                      </a:sysClr>
                    </a:gs>
                    <a:gs pos="100000">
                      <a:sysClr val="windowText" lastClr="000000">
                        <a:lumMod val="85000"/>
                        <a:lumOff val="15000"/>
                      </a:sysClr>
                    </a:gs>
                  </a:gsLst>
                </a:gra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solidFill>
                  <a:sysClr val="windowText" lastClr="000000"/>
                </a:solidFill>
                <a:effectLst/>
              </a:rPr>
              <a:t>GRÁFICO 17 - PORCENTAJE DE COBERTURA DE LOS SERVICIOS DE ATENCIÓN INTEGRAL A NIÑOS Y NIÑAS DE 3 A 5 AÑOS.</a:t>
            </a:r>
            <a:endParaRPr lang="es-DO">
              <a:solidFill>
                <a:sysClr val="windowText" lastClr="000000"/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gradFill>
                  <a:gsLst>
                    <a:gs pos="0">
                      <a:sysClr val="windowText" lastClr="000000">
                        <a:lumMod val="50000"/>
                        <a:lumOff val="50000"/>
                      </a:sysClr>
                    </a:gs>
                    <a:gs pos="100000">
                      <a:sysClr val="windowText" lastClr="000000">
                        <a:lumMod val="85000"/>
                        <a:lumOff val="15000"/>
                      </a:sysClr>
                    </a:gs>
                  </a:gsLst>
                </a:gra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40" b="0" i="0" u="none" strike="noStrike" kern="1200" cap="all" spc="0" baseline="0">
              <a:gradFill>
                <a:gsLst>
                  <a:gs pos="0">
                    <a:sysClr val="windowText" lastClr="000000">
                      <a:lumMod val="50000"/>
                      <a:lumOff val="50000"/>
                    </a:sysClr>
                  </a:gs>
                  <a:gs pos="100000">
                    <a:sysClr val="windowText" lastClr="000000">
                      <a:lumMod val="85000"/>
                      <a:lumOff val="15000"/>
                    </a:sysClr>
                  </a:gs>
                </a:gsLst>
              </a:gra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9395720806594203E-2"/>
          <c:y val="0.21694212365119392"/>
          <c:w val="0.94508982435003863"/>
          <c:h val="0.66830904375309319"/>
        </c:manualLayout>
      </c:layout>
      <c:lineChart>
        <c:grouping val="standard"/>
        <c:varyColors val="0"/>
        <c:ser>
          <c:idx val="0"/>
          <c:order val="0"/>
          <c:tx>
            <c:strRef>
              <c:f>'Tablas y Graficos '!$M$351</c:f>
              <c:strCache>
                <c:ptCount val="1"/>
                <c:pt idx="0">
                  <c:v>Tasa de Cobertura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dLbl>
              <c:idx val="7"/>
              <c:layout>
                <c:manualLayout>
                  <c:x val="-9.0620781028569516E-3"/>
                  <c:y val="-3.10976744489753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F4-4773-9102-5B64450E1355}"/>
                </c:ext>
              </c:extLst>
            </c:dLbl>
            <c:dLbl>
              <c:idx val="14"/>
              <c:layout>
                <c:manualLayout>
                  <c:x val="-3.2796185881389106E-2"/>
                  <c:y val="-3.8872093061219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F4-4773-9102-5B64450E1355}"/>
                </c:ext>
              </c:extLst>
            </c:dLbl>
            <c:dLbl>
              <c:idx val="15"/>
              <c:layout>
                <c:manualLayout>
                  <c:x val="-2.3282053616130352E-2"/>
                  <c:y val="7.77441861224383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F4-4773-9102-5B64450E1355}"/>
                </c:ext>
              </c:extLst>
            </c:dLbl>
            <c:dLbl>
              <c:idx val="18"/>
              <c:layout>
                <c:manualLayout>
                  <c:x val="-9.2988484820900278E-3"/>
                  <c:y val="-4.4055038802715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F4-4773-9102-5B64450E1355}"/>
                </c:ext>
              </c:extLst>
            </c:dLbl>
            <c:dLbl>
              <c:idx val="23"/>
              <c:layout>
                <c:manualLayout>
                  <c:x val="-1.0773074903794795E-2"/>
                  <c:y val="-3.3689147319723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F4-4773-9102-5B64450E1355}"/>
                </c:ext>
              </c:extLst>
            </c:dLbl>
            <c:dLbl>
              <c:idx val="24"/>
              <c:layout>
                <c:manualLayout>
                  <c:x val="-2.6329879065684205E-2"/>
                  <c:y val="1.8140310095235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F4-4773-9102-5B64450E1355}"/>
                </c:ext>
              </c:extLst>
            </c:dLbl>
            <c:dLbl>
              <c:idx val="2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0070C0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DAF4-4773-9102-5B64450E1355}"/>
                </c:ext>
              </c:extLst>
            </c:dLbl>
            <c:dLbl>
              <c:idx val="29"/>
              <c:layout>
                <c:manualLayout>
                  <c:x val="-2.3803824663667105E-2"/>
                  <c:y val="-2.591472870747943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F4-4773-9102-5B64450E1355}"/>
                </c:ext>
              </c:extLst>
            </c:dLbl>
            <c:dLbl>
              <c:idx val="31"/>
              <c:layout>
                <c:manualLayout>
                  <c:x val="-2.8565433841077178E-2"/>
                  <c:y val="-4.66465116734630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0070C0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F4-4773-9102-5B64450E1355}"/>
                </c:ext>
              </c:extLst>
            </c:dLbl>
            <c:dLbl>
              <c:idx val="32"/>
              <c:layout>
                <c:manualLayout>
                  <c:x val="-2.9636935264699255E-2"/>
                  <c:y val="-6.884138491372635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rgbClr val="0070C0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F4-4773-9102-5B64450E1355}"/>
                </c:ext>
              </c:extLst>
            </c:dLbl>
            <c:dLbl>
              <c:idx val="35"/>
              <c:layout>
                <c:manualLayout>
                  <c:x val="-1.1959458767024551E-2"/>
                  <c:y val="-4.93714214628324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rgbClr val="0070C0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F4-4773-9102-5B64450E13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70C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'Tablas y Graficos '!$F$412:$F$487</c15:sqref>
                  </c15:fullRef>
                </c:ext>
              </c:extLst>
              <c:f>'Tablas y Graficos '!$F$448:$F$487</c:f>
              <c:numCache>
                <c:formatCode>mmm\-yy</c:formatCode>
                <c:ptCount val="4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'Tablas y Graficos '!$M$412:$M$487</c15:sqref>
                  </c15:fullRef>
                </c:ext>
              </c:extLst>
              <c:f>'Tablas y Graficos '!$M$448:$M$487</c:f>
              <c:numCache>
                <c:formatCode>0%</c:formatCode>
                <c:ptCount val="40"/>
                <c:pt idx="0">
                  <c:v>0.23898219422033229</c:v>
                </c:pt>
                <c:pt idx="1">
                  <c:v>0.23971781715800811</c:v>
                </c:pt>
                <c:pt idx="2">
                  <c:v>0.23971781715800811</c:v>
                </c:pt>
                <c:pt idx="3">
                  <c:v>0.23971781715800811</c:v>
                </c:pt>
                <c:pt idx="4">
                  <c:v>0.24158068963327345</c:v>
                </c:pt>
                <c:pt idx="5">
                  <c:v>0.24287729121406892</c:v>
                </c:pt>
                <c:pt idx="6">
                  <c:v>0.2426656011600615</c:v>
                </c:pt>
                <c:pt idx="7">
                  <c:v>0.2426656011600615</c:v>
                </c:pt>
                <c:pt idx="8">
                  <c:v>0.24271323142221315</c:v>
                </c:pt>
                <c:pt idx="9">
                  <c:v>0.24788111486566944</c:v>
                </c:pt>
                <c:pt idx="10">
                  <c:v>0.24872787508169913</c:v>
                </c:pt>
                <c:pt idx="11">
                  <c:v>0.24962226555988051</c:v>
                </c:pt>
                <c:pt idx="12">
                  <c:v>0.25090964220739842</c:v>
                </c:pt>
                <c:pt idx="13">
                  <c:v>0.25189109827327566</c:v>
                </c:pt>
                <c:pt idx="14">
                  <c:v>0.25219963188748096</c:v>
                </c:pt>
                <c:pt idx="15">
                  <c:v>0.25219963188748096</c:v>
                </c:pt>
                <c:pt idx="16">
                  <c:v>0.25265179321864395</c:v>
                </c:pt>
                <c:pt idx="17">
                  <c:v>0.25265179321864395</c:v>
                </c:pt>
                <c:pt idx="18">
                  <c:v>0.25265179321864395</c:v>
                </c:pt>
                <c:pt idx="19">
                  <c:v>0.25588873639526349</c:v>
                </c:pt>
                <c:pt idx="20">
                  <c:v>0.25657229793708042</c:v>
                </c:pt>
                <c:pt idx="21">
                  <c:v>0.25657229793708042</c:v>
                </c:pt>
                <c:pt idx="22">
                  <c:v>0.2573383124275212</c:v>
                </c:pt>
                <c:pt idx="23">
                  <c:v>0.25776919557839412</c:v>
                </c:pt>
                <c:pt idx="24">
                  <c:v>0.2593743570285299</c:v>
                </c:pt>
                <c:pt idx="25">
                  <c:v>0.26034966959616718</c:v>
                </c:pt>
                <c:pt idx="26">
                  <c:v>0.26127421246850274</c:v>
                </c:pt>
                <c:pt idx="27">
                  <c:v>0.26127421246850274</c:v>
                </c:pt>
                <c:pt idx="28">
                  <c:v>0.26269576393694938</c:v>
                </c:pt>
                <c:pt idx="29">
                  <c:v>0.26269576393694938</c:v>
                </c:pt>
                <c:pt idx="30">
                  <c:v>0.26269576393694938</c:v>
                </c:pt>
                <c:pt idx="31">
                  <c:v>0.26269576393694938</c:v>
                </c:pt>
                <c:pt idx="32">
                  <c:v>0.26309924941013629</c:v>
                </c:pt>
                <c:pt idx="33">
                  <c:v>0.26318475626538124</c:v>
                </c:pt>
                <c:pt idx="34">
                  <c:v>0.26335844206509745</c:v>
                </c:pt>
                <c:pt idx="35">
                  <c:v>0.26335844206509745</c:v>
                </c:pt>
                <c:pt idx="36">
                  <c:v>0.2640766356497809</c:v>
                </c:pt>
                <c:pt idx="37">
                  <c:v>0.2640766356497809</c:v>
                </c:pt>
                <c:pt idx="38">
                  <c:v>0.2640766356497809</c:v>
                </c:pt>
                <c:pt idx="39">
                  <c:v>0.26677480880094046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'Tablas y Graficos '!$M$429</c15:sqref>
                  <c15:dLbl>
                    <c:idx val="-1"/>
                    <c:layout>
                      <c:manualLayout>
                        <c:x val="-3.5539750161153176E-2"/>
                        <c:y val="0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DAF4-4773-9102-5B64450E1355}"/>
                      </c:ext>
                    </c:extLst>
                  </c15:dLbl>
                </c15:categoryFilterException>
                <c15:categoryFilterException>
                  <c15:sqref>'Tablas y Graficos '!$M$430</c15:sqref>
                  <c15:dLbl>
                    <c:idx val="-1"/>
                    <c:layout>
                      <c:manualLayout>
                        <c:x val="4.4593890931849713E-3"/>
                        <c:y val="-4.4717181604464189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200" b="1" i="0" u="none" strike="noStrike" kern="1200" baseline="0">
                            <a:solidFill>
                              <a:srgbClr val="0070C0"/>
                            </a:solidFill>
                            <a:latin typeface="Franklin Gothic Book" panose="020B0503020102020204" pitchFamily="34" charset="0"/>
                            <a:ea typeface="+mn-ea"/>
                            <a:cs typeface="+mn-cs"/>
                          </a:defRPr>
                        </a:pPr>
                        <a:endParaRPr lang="es-DO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5.2358028382043953E-2"/>
                            <c:h val="5.7893492119169367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D-DAF4-4773-9102-5B64450E1355}"/>
                      </c:ext>
                    </c:extLst>
                  </c15:dLbl>
                </c15:categoryFilterException>
                <c15:categoryFilterException>
                  <c15:sqref>'Tablas y Graficos '!$M$431</c15:sqref>
                  <c15:dLbl>
                    <c:idx val="-1"/>
                    <c:layout>
                      <c:manualLayout>
                        <c:x val="-2.4320978557806801E-2"/>
                        <c:y val="2.591472341950285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DAF4-4773-9102-5B64450E1355}"/>
                      </c:ext>
                    </c:extLst>
                  </c15:dLbl>
                </c15:categoryFilterException>
                <c15:categoryFilterException>
                  <c15:sqref>'Tablas y Graficos '!$M$440</c15:sqref>
                  <c15:dLbl>
                    <c:idx val="-1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600" b="1" i="0" u="none" strike="noStrike" kern="1200" baseline="0">
                            <a:solidFill>
                              <a:srgbClr val="0070C0"/>
                            </a:solidFill>
                            <a:latin typeface="Franklin Gothic Book" panose="020B0503020102020204" pitchFamily="34" charset="0"/>
                            <a:ea typeface="+mn-ea"/>
                            <a:cs typeface="+mn-cs"/>
                          </a:defRPr>
                        </a:pPr>
                        <a:endParaRPr lang="es-DO"/>
                      </a:p>
                    </c:txPr>
                    <c:dLblPos val="ct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F-DAF4-4773-9102-5B64450E135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B-DAF4-4773-9102-5B64450E13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5534448"/>
        <c:axId val="635534840"/>
      </c:lineChart>
      <c:dateAx>
        <c:axId val="6355344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34840"/>
        <c:crosses val="autoZero"/>
        <c:auto val="1"/>
        <c:lblOffset val="100"/>
        <c:baseTimeUnit val="months"/>
      </c:dateAx>
      <c:valAx>
        <c:axId val="63553484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63553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Gráfico</a:t>
            </a:r>
            <a:r>
              <a:rPr lang="es-DO" b="1" baseline="0">
                <a:solidFill>
                  <a:schemeClr val="tx1"/>
                </a:solidFill>
              </a:rPr>
              <a:t> 18 - </a:t>
            </a:r>
            <a:r>
              <a:rPr lang="es-DO" b="1">
                <a:solidFill>
                  <a:schemeClr val="tx1"/>
                </a:solidFill>
              </a:rPr>
              <a:t>Distribución de niños y niñas inscritos en los servicios de atención Integral por</a:t>
            </a:r>
            <a:r>
              <a:rPr lang="es-DO" b="1" baseline="0">
                <a:solidFill>
                  <a:schemeClr val="tx1"/>
                </a:solidFill>
              </a:rPr>
              <a:t> edad Simple según sexo, INAIPI 2026.</a:t>
            </a:r>
            <a:endParaRPr lang="es-DO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3073310096795809"/>
          <c:y val="2.1120561263671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'Tablas y Graficos '!$G$493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2.4284477935352808E-2"/>
                  <c:y val="2.133707217413283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38-41F5-9A39-6D632A7BFA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'Tablas y Graficos '!$F$494:$F$499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'Tablas y Graficos '!$H$494:$H$499</c:f>
              <c:numCache>
                <c:formatCode>0;0</c:formatCode>
                <c:ptCount val="6"/>
                <c:pt idx="0">
                  <c:v>-6101</c:v>
                </c:pt>
                <c:pt idx="1">
                  <c:v>-13217</c:v>
                </c:pt>
                <c:pt idx="2">
                  <c:v>-17505</c:v>
                </c:pt>
                <c:pt idx="3">
                  <c:v>-20828</c:v>
                </c:pt>
                <c:pt idx="4">
                  <c:v>-20422</c:v>
                </c:pt>
                <c:pt idx="5">
                  <c:v>-5960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38-41F5-9A39-6D632A7BFA9A}"/>
            </c:ext>
          </c:extLst>
        </c:ser>
        <c:ser>
          <c:idx val="2"/>
          <c:order val="1"/>
          <c:tx>
            <c:strRef>
              <c:f>'Tablas y Graficos '!$I$493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3.7236199500874305E-2"/>
                  <c:y val="-2.1337072174132831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38-41F5-9A39-6D632A7BFA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'Tablas y Graficos '!$F$494:$F$499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'Tablas y Graficos '!$I$494:$I$499</c:f>
              <c:numCache>
                <c:formatCode>#,##0</c:formatCode>
                <c:ptCount val="6"/>
                <c:pt idx="0">
                  <c:v>5900</c:v>
                </c:pt>
                <c:pt idx="1">
                  <c:v>12636</c:v>
                </c:pt>
                <c:pt idx="2">
                  <c:v>16655</c:v>
                </c:pt>
                <c:pt idx="3">
                  <c:v>20020</c:v>
                </c:pt>
                <c:pt idx="4">
                  <c:v>19754</c:v>
                </c:pt>
                <c:pt idx="5">
                  <c:v>5766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38-41F5-9A39-6D632A7BFA9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32962640"/>
        <c:axId val="1032968464"/>
      </c:barChart>
      <c:catAx>
        <c:axId val="103296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2968464"/>
        <c:crosses val="autoZero"/>
        <c:auto val="1"/>
        <c:lblAlgn val="ctr"/>
        <c:lblOffset val="100"/>
        <c:noMultiLvlLbl val="0"/>
      </c:catAx>
      <c:valAx>
        <c:axId val="1032968464"/>
        <c:scaling>
          <c:orientation val="minMax"/>
        </c:scaling>
        <c:delete val="0"/>
        <c:axPos val="b"/>
        <c:numFmt formatCode="0;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29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s-DO" sz="1800" b="1" i="0" baseline="0">
                <a:effectLst/>
                <a:latin typeface="Franklin Gothic Book" panose="020B0503020102020204" pitchFamily="34" charset="0"/>
              </a:rPr>
              <a:t>Gráfico 19 – Número de NNs Inscritos  en los servicios que ofrece el INAIPI.</a:t>
            </a:r>
            <a:endParaRPr lang="es-DO">
              <a:effectLst/>
              <a:latin typeface="Franklin Gothic Book" panose="020B05030201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>
              <a:solidFill>
                <a:sysClr val="windowText" lastClr="000000"/>
              </a:solidFill>
              <a:latin typeface="Franklin Gothic Book" panose="020B0503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Graficos '!$F$291:$G$291</c:f>
              <c:strCache>
                <c:ptCount val="1"/>
                <c:pt idx="0">
                  <c:v>Tipo de servicio NNs Inscritos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spcCol="21600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'!$F$292:$F$302</c:f>
              <c:strCache>
                <c:ptCount val="11"/>
                <c:pt idx="0">
                  <c:v>CAFI EE</c:v>
                </c:pt>
                <c:pt idx="1">
                  <c:v>CAIPI T</c:v>
                </c:pt>
                <c:pt idx="2">
                  <c:v>CAIPI N</c:v>
                </c:pt>
                <c:pt idx="3">
                  <c:v>CAFI GD</c:v>
                </c:pt>
                <c:pt idx="4">
                  <c:v>CAFI CG</c:v>
                </c:pt>
                <c:pt idx="5">
                  <c:v>CAIPI C</c:v>
                </c:pt>
                <c:pt idx="6">
                  <c:v>CAIPI SS</c:v>
                </c:pt>
                <c:pt idx="7">
                  <c:v>CAIPI SG</c:v>
                </c:pt>
                <c:pt idx="8">
                  <c:v>CAIPI SR </c:v>
                </c:pt>
                <c:pt idx="9">
                  <c:v>CAIPI MC</c:v>
                </c:pt>
                <c:pt idx="10">
                  <c:v>Total</c:v>
                </c:pt>
              </c:strCache>
            </c:strRef>
          </c:cat>
          <c:val>
            <c:numRef>
              <c:f>'Tablas y Graficos '!$G$292:$G$302</c:f>
              <c:numCache>
                <c:formatCode>#,##0</c:formatCode>
                <c:ptCount val="11"/>
                <c:pt idx="0">
                  <c:v>9641</c:v>
                </c:pt>
                <c:pt idx="1">
                  <c:v>7316</c:v>
                </c:pt>
                <c:pt idx="2">
                  <c:v>30325</c:v>
                </c:pt>
                <c:pt idx="3">
                  <c:v>94660</c:v>
                </c:pt>
                <c:pt idx="4">
                  <c:v>13053</c:v>
                </c:pt>
                <c:pt idx="5">
                  <c:v>2161</c:v>
                </c:pt>
                <c:pt idx="6">
                  <c:v>4557</c:v>
                </c:pt>
                <c:pt idx="7">
                  <c:v>1669</c:v>
                </c:pt>
                <c:pt idx="8">
                  <c:v>1122</c:v>
                </c:pt>
                <c:pt idx="9">
                  <c:v>211</c:v>
                </c:pt>
                <c:pt idx="10">
                  <c:v>164715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6F-48AD-A038-6A906D2D9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7"/>
        <c:overlap val="8"/>
        <c:axId val="635519944"/>
        <c:axId val="635520336"/>
      </c:barChart>
      <c:catAx>
        <c:axId val="635519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20336"/>
        <c:crosses val="autoZero"/>
        <c:auto val="1"/>
        <c:lblAlgn val="ctr"/>
        <c:lblOffset val="100"/>
        <c:noMultiLvlLbl val="0"/>
      </c:catAx>
      <c:valAx>
        <c:axId val="63552033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19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 sz="2000" b="1">
                <a:solidFill>
                  <a:sysClr val="windowText" lastClr="000000"/>
                </a:solidFill>
                <a:latin typeface="Franklin Gothic Book" panose="020B0503020102020204" pitchFamily="34" charset="0"/>
              </a:rPr>
              <a:t>Gráfico</a:t>
            </a:r>
            <a:r>
              <a:rPr lang="en-US" sz="2000" b="1" baseline="0">
                <a:solidFill>
                  <a:sysClr val="windowText" lastClr="000000"/>
                </a:solidFill>
                <a:latin typeface="Franklin Gothic Book" panose="020B0503020102020204" pitchFamily="34" charset="0"/>
              </a:rPr>
              <a:t> 23- Porcentaje de Cobertura de los servicios que ofrece el INAIPI.</a:t>
            </a:r>
            <a:endParaRPr lang="en-US" sz="2000" b="1">
              <a:solidFill>
                <a:sysClr val="windowText" lastClr="000000"/>
              </a:solidFill>
              <a:latin typeface="Franklin Gothic Book" panose="020B0503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'Tablas y Graficos '!$I$351</c:f>
              <c:strCache>
                <c:ptCount val="1"/>
                <c:pt idx="0">
                  <c:v>Porcentaje de Cobertura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9"/>
              <c:layout>
                <c:manualLayout>
                  <c:x val="-1.4704223412501467E-16"/>
                  <c:y val="-0.114574888071461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A7-47C6-B1DD-7B381CA37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'Tablas y Graficos '!$F$412:$F$487</c15:sqref>
                  </c15:fullRef>
                </c:ext>
              </c:extLst>
              <c:f>'Tablas y Graficos '!$F$448:$F$487</c:f>
              <c:numCache>
                <c:formatCode>mmm\-yy</c:formatCode>
                <c:ptCount val="4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'Tablas y Graficos '!$I$412:$I$487</c15:sqref>
                  </c15:fullRef>
                </c:ext>
              </c:extLst>
              <c:f>'Tablas y Graficos '!$I$448:$I$487</c:f>
              <c:numCache>
                <c:formatCode>0%</c:formatCode>
                <c:ptCount val="40"/>
                <c:pt idx="0" formatCode="0.0%">
                  <c:v>0.20868340163934426</c:v>
                </c:pt>
                <c:pt idx="1" formatCode="0.0%">
                  <c:v>0.2093259050546448</c:v>
                </c:pt>
                <c:pt idx="2" formatCode="0.0%">
                  <c:v>0.21020321038251366</c:v>
                </c:pt>
                <c:pt idx="3" formatCode="0.0%">
                  <c:v>0.20954363046448088</c:v>
                </c:pt>
                <c:pt idx="4" formatCode="0.0%">
                  <c:v>0.21095244193989071</c:v>
                </c:pt>
                <c:pt idx="5" formatCode="0.0%">
                  <c:v>0.21189805327868852</c:v>
                </c:pt>
                <c:pt idx="6" formatCode="0.0%">
                  <c:v>0.21208376024590164</c:v>
                </c:pt>
                <c:pt idx="7" formatCode="0.0%">
                  <c:v>0.21189805327868852</c:v>
                </c:pt>
                <c:pt idx="8" formatCode="0.0%">
                  <c:v>0.21189805327868852</c:v>
                </c:pt>
                <c:pt idx="9" formatCode="0.0%">
                  <c:v>0.21193967725409837</c:v>
                </c:pt>
                <c:pt idx="10" formatCode="0.0%">
                  <c:v>0.21645321038251367</c:v>
                </c:pt>
                <c:pt idx="11" formatCode="0.0%">
                  <c:v>0.21680007684426231</c:v>
                </c:pt>
                <c:pt idx="12" formatCode="0.0%">
                  <c:v>0.21925043558729407</c:v>
                </c:pt>
                <c:pt idx="13" formatCode="0.0%">
                  <c:v>0.21925043558729407</c:v>
                </c:pt>
                <c:pt idx="14" formatCode="0.0%">
                  <c:v>0.22010926450964627</c:v>
                </c:pt>
                <c:pt idx="15" formatCode="0.0%">
                  <c:v>0.22037764854788133</c:v>
                </c:pt>
                <c:pt idx="16" formatCode="0.0%">
                  <c:v>0.22077270985216332</c:v>
                </c:pt>
                <c:pt idx="17" formatCode="0.0%">
                  <c:v>0.22089938711821028</c:v>
                </c:pt>
                <c:pt idx="18" formatCode="0.0%">
                  <c:v>0.22089938711821028</c:v>
                </c:pt>
                <c:pt idx="19" formatCode="0.0%">
                  <c:v>0.22360255115131386</c:v>
                </c:pt>
                <c:pt idx="20" formatCode="0.0%">
                  <c:v>0.22419943725234862</c:v>
                </c:pt>
                <c:pt idx="21" formatCode="0.0%">
                  <c:v>0.22419943725234862</c:v>
                </c:pt>
                <c:pt idx="22" formatCode="0.0%">
                  <c:v>0.2248682502756304</c:v>
                </c:pt>
                <c:pt idx="23" formatCode="0.0%">
                  <c:v>0.22524398792915951</c:v>
                </c:pt>
                <c:pt idx="24" formatCode="0.0%">
                  <c:v>0.22693673740239237</c:v>
                </c:pt>
                <c:pt idx="25" formatCode="0.0%">
                  <c:v>0.2277887625549524</c:v>
                </c:pt>
                <c:pt idx="26" formatCode="0.0%">
                  <c:v>0.2285986723957889</c:v>
                </c:pt>
                <c:pt idx="27" formatCode="0.0%">
                  <c:v>0.2285986723957889</c:v>
                </c:pt>
                <c:pt idx="28" formatCode="0.0%">
                  <c:v>0.22984269391131379</c:v>
                </c:pt>
                <c:pt idx="29" formatCode="0.0%">
                  <c:v>0.22984269391131379</c:v>
                </c:pt>
                <c:pt idx="30" formatCode="0.0%">
                  <c:v>0.22984269391131379</c:v>
                </c:pt>
                <c:pt idx="31" formatCode="0.0%">
                  <c:v>0.22984269391131379</c:v>
                </c:pt>
                <c:pt idx="32" formatCode="0.0%">
                  <c:v>0.23019473472213073</c:v>
                </c:pt>
                <c:pt idx="33" formatCode="0.0%">
                  <c:v>0.23027032630727548</c:v>
                </c:pt>
                <c:pt idx="34" formatCode="0.0%">
                  <c:v>0.23042150947756496</c:v>
                </c:pt>
                <c:pt idx="35" formatCode="0.0%">
                  <c:v>0.23042150947756496</c:v>
                </c:pt>
                <c:pt idx="36" formatCode="0.0%">
                  <c:v>0.23113942690960346</c:v>
                </c:pt>
                <c:pt idx="37" formatCode="0.0%">
                  <c:v>0.23113942690960346</c:v>
                </c:pt>
                <c:pt idx="38" formatCode="0.0%">
                  <c:v>0.23113942690960346</c:v>
                </c:pt>
                <c:pt idx="39" formatCode="0.0%">
                  <c:v>0.23113942690960346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7-47C6-B1DD-7B381CA37C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35527000"/>
        <c:axId val="635527392"/>
      </c:lineChart>
      <c:dateAx>
        <c:axId val="635527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27392"/>
        <c:crosses val="autoZero"/>
        <c:auto val="1"/>
        <c:lblOffset val="100"/>
        <c:baseTimeUnit val="months"/>
      </c:dateAx>
      <c:valAx>
        <c:axId val="63552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27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u="none" strike="noStrike" baseline="0">
                <a:solidFill>
                  <a:sysClr val="windowText" lastClr="000000"/>
                </a:solidFill>
                <a:effectLst/>
              </a:rPr>
              <a:t>Grafico 24 - Niños y Niñas que reciben servicios de Atención Integral por Nacionalidad.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País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'!$F$318:$F$322</c:f>
              <c:strCache>
                <c:ptCount val="5"/>
                <c:pt idx="0">
                  <c:v>ARGENTINA</c:v>
                </c:pt>
                <c:pt idx="1">
                  <c:v>DESCONOCIDO</c:v>
                </c:pt>
                <c:pt idx="2">
                  <c:v>ESTADOS UNIDOS</c:v>
                </c:pt>
                <c:pt idx="3">
                  <c:v>HAITI</c:v>
                </c:pt>
                <c:pt idx="4">
                  <c:v>REPÚBLICA DOMINICANA</c:v>
                </c:pt>
              </c:strCache>
            </c:strRef>
          </c:cat>
          <c:val>
            <c:numRef>
              <c:f>'Tablas y Graficos '!$G$318:$G$322</c:f>
              <c:numCache>
                <c:formatCode>#,##0</c:formatCode>
                <c:ptCount val="5"/>
                <c:pt idx="0">
                  <c:v>8</c:v>
                </c:pt>
                <c:pt idx="1">
                  <c:v>1325</c:v>
                </c:pt>
                <c:pt idx="2">
                  <c:v>46</c:v>
                </c:pt>
                <c:pt idx="3">
                  <c:v>3820</c:v>
                </c:pt>
                <c:pt idx="4">
                  <c:v>159169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0-4E85-B4E9-8EC6C18188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35537584"/>
        <c:axId val="635537976"/>
      </c:barChart>
      <c:catAx>
        <c:axId val="63553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37976"/>
        <c:crosses val="autoZero"/>
        <c:auto val="1"/>
        <c:lblAlgn val="ctr"/>
        <c:lblOffset val="100"/>
        <c:noMultiLvlLbl val="0"/>
      </c:catAx>
      <c:valAx>
        <c:axId val="63553797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35537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s-DO" sz="1800" b="1" i="0" baseline="0">
                <a:effectLst/>
                <a:latin typeface="Franklin Gothic Book" panose="020B0503020102020204" pitchFamily="34" charset="0"/>
              </a:rPr>
              <a:t>Gráfico 23 – Relación entre Cobertura de los servicios y NNs Inscritos en los servicios que ofrece el INAIPI.</a:t>
            </a:r>
            <a:endParaRPr lang="es-DO">
              <a:effectLst/>
              <a:latin typeface="Franklin Gothic Book" panose="020B05030201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>
              <a:solidFill>
                <a:sysClr val="windowText" lastClr="000000"/>
              </a:solidFill>
              <a:latin typeface="Franklin Gothic Book" panose="020B0503020102020204" pitchFamily="34" charset="0"/>
            </a:endParaRPr>
          </a:p>
        </c:rich>
      </c:tx>
      <c:layout>
        <c:manualLayout>
          <c:xMode val="edge"/>
          <c:yMode val="edge"/>
          <c:x val="0.17673931391114533"/>
          <c:y val="2.265983210709873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2706482413149424E-2"/>
          <c:y val="0.29014755257953345"/>
          <c:w val="0.97230091281082787"/>
          <c:h val="0.51642078905743283"/>
        </c:manualLayout>
      </c:layout>
      <c:lineChart>
        <c:grouping val="standard"/>
        <c:varyColors val="0"/>
        <c:ser>
          <c:idx val="0"/>
          <c:order val="0"/>
          <c:tx>
            <c:strRef>
              <c:f>'Tablas y Graficos '!$H$351</c:f>
              <c:strCache>
                <c:ptCount val="1"/>
                <c:pt idx="0">
                  <c:v>Cobertura de los servicios del INAIPI</c:v>
                </c:pt>
              </c:strCache>
            </c:strRef>
          </c:tx>
          <c:marker>
            <c:symbol val="none"/>
          </c:marker>
          <c:dLbls>
            <c:dLbl>
              <c:idx val="1"/>
              <c:layout>
                <c:manualLayout>
                  <c:x val="-3.4373668144482034E-2"/>
                  <c:y val="-3.3175357100937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7D-4FC6-8202-B679BF6E3355}"/>
                </c:ext>
              </c:extLst>
            </c:dLbl>
            <c:dLbl>
              <c:idx val="2"/>
              <c:layout>
                <c:manualLayout>
                  <c:x val="-3.4642413125295812E-2"/>
                  <c:y val="-5.308057136149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7D-4FC6-8202-B679BF6E3355}"/>
                </c:ext>
              </c:extLst>
            </c:dLbl>
            <c:dLbl>
              <c:idx val="3"/>
              <c:layout>
                <c:manualLayout>
                  <c:x val="-2.6228950702115585E-2"/>
                  <c:y val="-3.5387047574332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7D-4FC6-8202-B679BF6E3355}"/>
                </c:ext>
              </c:extLst>
            </c:dLbl>
            <c:dLbl>
              <c:idx val="4"/>
              <c:layout>
                <c:manualLayout>
                  <c:x val="-2.5823808994528671E-2"/>
                  <c:y val="-8.8467618935832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7D-4FC6-8202-B679BF6E3355}"/>
                </c:ext>
              </c:extLst>
            </c:dLbl>
            <c:dLbl>
              <c:idx val="5"/>
              <c:layout>
                <c:manualLayout>
                  <c:x val="-2.6681329816224612E-2"/>
                  <c:y val="-3.75294795891017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7D-4FC6-8202-B679BF6E3355}"/>
                </c:ext>
              </c:extLst>
            </c:dLbl>
            <c:dLbl>
              <c:idx val="7"/>
              <c:layout>
                <c:manualLayout>
                  <c:x val="-2.9123132074602678E-2"/>
                  <c:y val="2.7695350353120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7D-4FC6-8202-B679BF6E3355}"/>
                </c:ext>
              </c:extLst>
            </c:dLbl>
            <c:dLbl>
              <c:idx val="8"/>
              <c:layout>
                <c:manualLayout>
                  <c:x val="-5.1561246802824416E-2"/>
                  <c:y val="-4.0284145968175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7D-4FC6-8202-B679BF6E3355}"/>
                </c:ext>
              </c:extLst>
            </c:dLbl>
            <c:dLbl>
              <c:idx val="9"/>
              <c:layout>
                <c:manualLayout>
                  <c:x val="-3.5591779342480881E-2"/>
                  <c:y val="-3.2730868599142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7D-4FC6-8202-B679BF6E3355}"/>
                </c:ext>
              </c:extLst>
            </c:dLbl>
            <c:dLbl>
              <c:idx val="10"/>
              <c:layout>
                <c:manualLayout>
                  <c:x val="-3.566351043619731E-2"/>
                  <c:y val="-6.29439780752742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7D-4FC6-8202-B679BF6E3355}"/>
                </c:ext>
              </c:extLst>
            </c:dLbl>
            <c:dLbl>
              <c:idx val="11"/>
              <c:layout>
                <c:manualLayout>
                  <c:x val="-3.2481078055951955E-2"/>
                  <c:y val="-2.0142072984087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7D-4FC6-8202-B679BF6E3355}"/>
                </c:ext>
              </c:extLst>
            </c:dLbl>
            <c:dLbl>
              <c:idx val="12"/>
              <c:layout>
                <c:manualLayout>
                  <c:x val="-3.7844220395719511E-2"/>
                  <c:y val="-6.7979496321296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7D-4FC6-8202-B679BF6E3355}"/>
                </c:ext>
              </c:extLst>
            </c:dLbl>
            <c:dLbl>
              <c:idx val="13"/>
              <c:layout>
                <c:manualLayout>
                  <c:x val="-3.2777838258920472E-2"/>
                  <c:y val="-6.0426218952263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7D-4FC6-8202-B679BF6E3355}"/>
                </c:ext>
              </c:extLst>
            </c:dLbl>
            <c:dLbl>
              <c:idx val="14"/>
              <c:layout>
                <c:manualLayout>
                  <c:x val="-3.7966103046082347E-2"/>
                  <c:y val="-2.517759123010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7D-4FC6-8202-B679BF6E3355}"/>
                </c:ext>
              </c:extLst>
            </c:dLbl>
            <c:dLbl>
              <c:idx val="15"/>
              <c:layout>
                <c:manualLayout>
                  <c:x val="-3.4098208508204594E-2"/>
                  <c:y val="-7.0497255444307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7D-4FC6-8202-B679BF6E3355}"/>
                </c:ext>
              </c:extLst>
            </c:dLbl>
            <c:dLbl>
              <c:idx val="16"/>
              <c:layout>
                <c:manualLayout>
                  <c:x val="-3.904449295614585E-2"/>
                  <c:y val="-4.0284145968175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E7D-4FC6-8202-B679BF6E3355}"/>
                </c:ext>
              </c:extLst>
            </c:dLbl>
            <c:dLbl>
              <c:idx val="17"/>
              <c:layout>
                <c:manualLayout>
                  <c:x val="-2.4283562173276558E-2"/>
                  <c:y val="-9.31570875514059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E7D-4FC6-8202-B679BF6E3355}"/>
                </c:ext>
              </c:extLst>
            </c:dLbl>
            <c:dLbl>
              <c:idx val="18"/>
              <c:layout>
                <c:manualLayout>
                  <c:x val="-4.0943839018321042E-2"/>
                  <c:y val="-6.7979496321296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E7D-4FC6-8202-B679BF6E3355}"/>
                </c:ext>
              </c:extLst>
            </c:dLbl>
            <c:dLbl>
              <c:idx val="19"/>
              <c:layout>
                <c:manualLayout>
                  <c:x val="-3.513403700065016E-2"/>
                  <c:y val="-3.5248627722153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E7D-4FC6-8202-B679BF6E3355}"/>
                </c:ext>
              </c:extLst>
            </c:dLbl>
            <c:dLbl>
              <c:idx val="20"/>
              <c:layout>
                <c:manualLayout>
                  <c:x val="-3.8316465640565102E-2"/>
                  <c:y val="3.7766386845164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E7D-4FC6-8202-B679BF6E3355}"/>
                </c:ext>
              </c:extLst>
            </c:dLbl>
            <c:dLbl>
              <c:idx val="21"/>
              <c:layout>
                <c:manualLayout>
                  <c:x val="-3.5705559496496557E-2"/>
                  <c:y val="-7.301501456731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E7D-4FC6-8202-B679BF6E3355}"/>
                </c:ext>
              </c:extLst>
            </c:dLbl>
            <c:dLbl>
              <c:idx val="22"/>
              <c:layout>
                <c:manualLayout>
                  <c:x val="-2.8386371897822404E-2"/>
                  <c:y val="-4.0284145968175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E7D-4FC6-8202-B679BF6E3355}"/>
                </c:ext>
              </c:extLst>
            </c:dLbl>
            <c:dLbl>
              <c:idx val="23"/>
              <c:layout>
                <c:manualLayout>
                  <c:x val="-2.9078615854319877E-2"/>
                  <c:y val="-0.100710364920438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E7D-4FC6-8202-B679BF6E3355}"/>
                </c:ext>
              </c:extLst>
            </c:dLbl>
            <c:dLbl>
              <c:idx val="24"/>
              <c:layout>
                <c:manualLayout>
                  <c:x val="-2.8245159678610434E-2"/>
                  <c:y val="-6.0426218952263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E7D-4FC6-8202-B679BF6E3355}"/>
                </c:ext>
              </c:extLst>
            </c:dLbl>
            <c:dLbl>
              <c:idx val="25"/>
              <c:layout>
                <c:manualLayout>
                  <c:x val="-4.0494717532085216E-2"/>
                  <c:y val="-2.7695350353120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E7D-4FC6-8202-B679BF6E3355}"/>
                </c:ext>
              </c:extLst>
            </c:dLbl>
            <c:dLbl>
              <c:idx val="26"/>
              <c:layout>
                <c:manualLayout>
                  <c:x val="-3.3142557833189729E-2"/>
                  <c:y val="-8.81215693053839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E7D-4FC6-8202-B679BF6E3355}"/>
                </c:ext>
              </c:extLst>
            </c:dLbl>
            <c:dLbl>
              <c:idx val="27"/>
              <c:layout>
                <c:manualLayout>
                  <c:x val="-2.7920248344433185E-2"/>
                  <c:y val="-4.0284145968175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E7D-4FC6-8202-B679BF6E3355}"/>
                </c:ext>
              </c:extLst>
            </c:dLbl>
            <c:dLbl>
              <c:idx val="28"/>
              <c:layout>
                <c:manualLayout>
                  <c:x val="-3.9506771868061563E-2"/>
                  <c:y val="-9.5674846674416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E7D-4FC6-8202-B679BF6E3355}"/>
                </c:ext>
              </c:extLst>
            </c:dLbl>
            <c:dLbl>
              <c:idx val="29"/>
              <c:layout>
                <c:manualLayout>
                  <c:x val="-1.889371976543134E-2"/>
                  <c:y val="1.7624313861076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E7D-4FC6-8202-B679BF6E3355}"/>
                </c:ext>
              </c:extLst>
            </c:dLbl>
            <c:dLbl>
              <c:idx val="30"/>
              <c:layout>
                <c:manualLayout>
                  <c:x val="-4.4246724997116238E-2"/>
                  <c:y val="-7.3015014567318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E7D-4FC6-8202-B679BF6E3355}"/>
                </c:ext>
              </c:extLst>
            </c:dLbl>
            <c:dLbl>
              <c:idx val="31"/>
              <c:layout>
                <c:manualLayout>
                  <c:x val="-2.4722504487037437E-2"/>
                  <c:y val="-5.2872941583230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E7D-4FC6-8202-B679BF6E3355}"/>
                </c:ext>
              </c:extLst>
            </c:dLbl>
            <c:dLbl>
              <c:idx val="32"/>
              <c:layout>
                <c:manualLayout>
                  <c:x val="-3.0973161009228412E-2"/>
                  <c:y val="-8.8271932488464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E7D-4FC6-8202-B679BF6E3355}"/>
                </c:ext>
              </c:extLst>
            </c:dLbl>
            <c:dLbl>
              <c:idx val="33"/>
              <c:layout>
                <c:manualLayout>
                  <c:x val="-2.8088646446860099E-2"/>
                  <c:y val="2.6868138599591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E7D-4FC6-8202-B679BF6E3355}"/>
                </c:ext>
              </c:extLst>
            </c:dLbl>
            <c:dLbl>
              <c:idx val="34"/>
              <c:layout>
                <c:manualLayout>
                  <c:x val="-3.3875150808856572E-2"/>
                  <c:y val="-4.640860303565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E7D-4FC6-8202-B679BF6E3355}"/>
                </c:ext>
              </c:extLst>
            </c:dLbl>
            <c:dLbl>
              <c:idx val="35"/>
              <c:layout>
                <c:manualLayout>
                  <c:x val="-2.7105362751613602E-2"/>
                  <c:y val="-1.7097906381557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E7D-4FC6-8202-B679BF6E3355}"/>
                </c:ext>
              </c:extLst>
            </c:dLbl>
            <c:dLbl>
              <c:idx val="36"/>
              <c:layout>
                <c:manualLayout>
                  <c:x val="-2.388608253455583E-2"/>
                  <c:y val="-8.69179304031292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Franklin Gothic Book" panose="020B05030201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091692534996064E-2"/>
                      <c:h val="4.27488484348483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1E7D-4FC6-8202-B679BF6E3355}"/>
                </c:ext>
              </c:extLst>
            </c:dLbl>
            <c:dLbl>
              <c:idx val="37"/>
              <c:layout>
                <c:manualLayout>
                  <c:x val="-3.1038568740851993E-2"/>
                  <c:y val="-3.44655398877563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E7D-4FC6-8202-B679BF6E3355}"/>
                </c:ext>
              </c:extLst>
            </c:dLbl>
            <c:dLbl>
              <c:idx val="39"/>
              <c:layout>
                <c:manualLayout>
                  <c:x val="0"/>
                  <c:y val="-2.9870134569388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E7D-4FC6-8202-B679BF6E33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'Tablas y Graficos '!$F$412:$F$487</c15:sqref>
                  </c15:fullRef>
                </c:ext>
              </c:extLst>
              <c:f>'Tablas y Graficos '!$F$448:$F$487</c:f>
              <c:numCache>
                <c:formatCode>mmm\-yy</c:formatCode>
                <c:ptCount val="4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'Tablas y Graficos '!$H$412:$H$487</c15:sqref>
                  </c15:fullRef>
                </c:ext>
              </c:extLst>
              <c:f>'Tablas y Graficos '!$H$448:$H$487</c:f>
              <c:numCache>
                <c:formatCode>#,##0</c:formatCode>
                <c:ptCount val="40"/>
                <c:pt idx="0">
                  <c:v>195528</c:v>
                </c:pt>
                <c:pt idx="1">
                  <c:v>196130</c:v>
                </c:pt>
                <c:pt idx="2">
                  <c:v>196952</c:v>
                </c:pt>
                <c:pt idx="3">
                  <c:v>196334</c:v>
                </c:pt>
                <c:pt idx="4">
                  <c:v>197654</c:v>
                </c:pt>
                <c:pt idx="5">
                  <c:v>198714</c:v>
                </c:pt>
                <c:pt idx="6">
                  <c:v>198540</c:v>
                </c:pt>
                <c:pt idx="7">
                  <c:v>198540</c:v>
                </c:pt>
                <c:pt idx="8">
                  <c:v>198579</c:v>
                </c:pt>
                <c:pt idx="9">
                  <c:v>202808</c:v>
                </c:pt>
                <c:pt idx="10">
                  <c:v>203133</c:v>
                </c:pt>
                <c:pt idx="11">
                  <c:v>204232</c:v>
                </c:pt>
                <c:pt idx="12">
                  <c:v>204232</c:v>
                </c:pt>
                <c:pt idx="13">
                  <c:v>205032</c:v>
                </c:pt>
                <c:pt idx="14">
                  <c:v>205282</c:v>
                </c:pt>
                <c:pt idx="15">
                  <c:v>205282</c:v>
                </c:pt>
                <c:pt idx="16">
                  <c:v>205650</c:v>
                </c:pt>
                <c:pt idx="17">
                  <c:v>205768</c:v>
                </c:pt>
                <c:pt idx="18">
                  <c:v>205768</c:v>
                </c:pt>
                <c:pt idx="19">
                  <c:v>208286</c:v>
                </c:pt>
                <c:pt idx="20">
                  <c:v>208842</c:v>
                </c:pt>
                <c:pt idx="21">
                  <c:v>208842</c:v>
                </c:pt>
                <c:pt idx="22">
                  <c:v>209465</c:v>
                </c:pt>
                <c:pt idx="23">
                  <c:v>209815</c:v>
                </c:pt>
                <c:pt idx="24">
                  <c:v>210150</c:v>
                </c:pt>
                <c:pt idx="25">
                  <c:v>210939</c:v>
                </c:pt>
                <c:pt idx="26">
                  <c:v>211689</c:v>
                </c:pt>
                <c:pt idx="27">
                  <c:v>211689</c:v>
                </c:pt>
                <c:pt idx="28">
                  <c:v>212841</c:v>
                </c:pt>
                <c:pt idx="29">
                  <c:v>212841</c:v>
                </c:pt>
                <c:pt idx="30">
                  <c:v>212841</c:v>
                </c:pt>
                <c:pt idx="31">
                  <c:v>212841</c:v>
                </c:pt>
                <c:pt idx="32">
                  <c:v>213167</c:v>
                </c:pt>
                <c:pt idx="33">
                  <c:v>213237</c:v>
                </c:pt>
                <c:pt idx="34">
                  <c:v>213377</c:v>
                </c:pt>
                <c:pt idx="35">
                  <c:v>213377</c:v>
                </c:pt>
                <c:pt idx="36">
                  <c:v>212526</c:v>
                </c:pt>
                <c:pt idx="37">
                  <c:v>212526</c:v>
                </c:pt>
                <c:pt idx="38">
                  <c:v>213026</c:v>
                </c:pt>
                <c:pt idx="39">
                  <c:v>214698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'Tablas y Graficos '!$H$424</c15:sqref>
                  <c15:dLbl>
                    <c:idx val="-1"/>
                    <c:layout>
                      <c:manualLayout>
                        <c:x val="-2.9108224509159484E-2"/>
                        <c:y val="-2.654028568074966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4C-1E7D-4FC6-8202-B679BF6E3355}"/>
                      </c:ext>
                    </c:extLst>
                  </c15:dLbl>
                </c15:categoryFilterException>
                <c15:categoryFilterException>
                  <c15:sqref>'Tablas y Graficos '!$H$425</c15:sqref>
                  <c15:dLbl>
                    <c:idx val="-1"/>
                    <c:layout>
                      <c:manualLayout>
                        <c:x val="-3.0043053667290622E-2"/>
                        <c:y val="6.635071420187405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4D-1E7D-4FC6-8202-B679BF6E3355}"/>
                      </c:ext>
                    </c:extLst>
                  </c15:dLbl>
                </c15:categoryFilterException>
                <c15:categoryFilterException>
                  <c15:sqref>'Tablas y Graficos '!$H$426</c15:sqref>
                  <c15:dLbl>
                    <c:idx val="-1"/>
                    <c:layout>
                      <c:manualLayout>
                        <c:x val="-2.9108224509159494E-2"/>
                        <c:y val="-2.4328595207353899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4E-1E7D-4FC6-8202-B679BF6E3355}"/>
                      </c:ext>
                    </c:extLst>
                  </c15:dLbl>
                </c15:categoryFilterException>
                <c15:categoryFilterException>
                  <c15:sqref>'Tablas y Graficos '!$H$427</c15:sqref>
                  <c15:dLbl>
                    <c:idx val="-1"/>
                    <c:layout>
                      <c:manualLayout>
                        <c:x val="-2.9108224509159484E-2"/>
                        <c:y val="1.105845236697892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4F-1E7D-4FC6-8202-B679BF6E3355}"/>
                      </c:ext>
                    </c:extLst>
                  </c15:dLbl>
                </c15:categoryFilterException>
                <c15:categoryFilterException>
                  <c15:sqref>'Tablas y Graficos '!$H$428</c15:sqref>
                  <c15:dLbl>
                    <c:idx val="-1"/>
                    <c:layout>
                      <c:manualLayout>
                        <c:x val="-2.8173395351028349E-2"/>
                        <c:y val="-1.990521426056221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0-1E7D-4FC6-8202-B679BF6E3355}"/>
                      </c:ext>
                    </c:extLst>
                  </c15:dLbl>
                </c15:categoryFilterException>
                <c15:categoryFilterException>
                  <c15:sqref>'Tablas y Graficos '!$H$429</c15:sqref>
                  <c15:dLbl>
                    <c:idx val="-1"/>
                    <c:layout>
                      <c:manualLayout>
                        <c:x val="-3.0043053667290622E-2"/>
                        <c:y val="1.3270142840374729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1-1E7D-4FC6-8202-B679BF6E3355}"/>
                      </c:ext>
                    </c:extLst>
                  </c15:dLbl>
                </c15:categoryFilterException>
                <c15:categoryFilterException>
                  <c15:sqref>'Tablas y Graficos '!$H$430</c15:sqref>
                  <c15:dLbl>
                    <c:idx val="-1"/>
                    <c:layout>
                      <c:manualLayout>
                        <c:x val="-2.9108224509159484E-2"/>
                        <c:y val="-1.990521426056221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2-1E7D-4FC6-8202-B679BF6E3355}"/>
                      </c:ext>
                    </c:extLst>
                  </c15:dLbl>
                </c15:categoryFilterException>
                <c15:categoryFilterException>
                  <c15:sqref>'Tablas y Graficos '!$H$431</c15:sqref>
                  <c15:dLbl>
                    <c:idx val="-1"/>
                    <c:layout>
                      <c:manualLayout>
                        <c:x val="-3.4717199457946338E-2"/>
                        <c:y val="1.990521426056221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3-1E7D-4FC6-8202-B679BF6E3355}"/>
                      </c:ext>
                    </c:extLst>
                  </c15:dLbl>
                </c15:categoryFilterException>
                <c15:categoryFilterException>
                  <c15:sqref>'Tablas y Graficos '!$H$432</c15:sqref>
                  <c15:dLbl>
                    <c:idx val="-1"/>
                    <c:layout>
                      <c:manualLayout>
                        <c:x val="-2.757746016486853E-2"/>
                        <c:y val="-2.654028568074966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4-1E7D-4FC6-8202-B679BF6E3355}"/>
                      </c:ext>
                    </c:extLst>
                  </c15:dLbl>
                </c15:categoryFilterException>
                <c15:categoryFilterException>
                  <c15:sqref>'Tablas y Graficos '!$H$433</c15:sqref>
                  <c15:dLbl>
                    <c:idx val="-1"/>
                    <c:layout>
                      <c:manualLayout>
                        <c:x val="-3.4121264271786488E-2"/>
                        <c:y val="1.32701428403748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5-1E7D-4FC6-8202-B679BF6E3355}"/>
                      </c:ext>
                    </c:extLst>
                  </c15:dLbl>
                </c15:categoryFilterException>
                <c15:categoryFilterException>
                  <c15:sqref>'Tablas y Graficos '!$H$434</c15:sqref>
                  <c15:dLbl>
                    <c:idx val="-1"/>
                    <c:layout>
                      <c:manualLayout>
                        <c:x val="-3.658685777420858E-2"/>
                        <c:y val="-2.875197615414546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6-1E7D-4FC6-8202-B679BF6E3355}"/>
                      </c:ext>
                    </c:extLst>
                  </c15:dLbl>
                </c15:categoryFilterException>
                <c15:categoryFilterException>
                  <c15:sqref>'Tablas y Graficos '!$H$435</c15:sqref>
                  <c15:dLbl>
                    <c:idx val="-1"/>
                    <c:layout>
                      <c:manualLayout>
                        <c:x val="-2.8703966104714117E-2"/>
                        <c:y val="-3.317535710093706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7-1E7D-4FC6-8202-B679BF6E3355}"/>
                      </c:ext>
                    </c:extLst>
                  </c15:dLbl>
                </c15:categoryFilterException>
                <c15:categoryFilterException>
                  <c15:sqref>'Tablas y Graficos '!$H$436</c15:sqref>
                  <c15:dLbl>
                    <c:idx val="-1"/>
                    <c:layout>
                      <c:manualLayout>
                        <c:x val="-4.5778583873681833E-2"/>
                        <c:y val="1.105845236697900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8-1E7D-4FC6-8202-B679BF6E3355}"/>
                      </c:ext>
                    </c:extLst>
                  </c15:dLbl>
                </c15:categoryFilterException>
                <c15:categoryFilterException>
                  <c15:sqref>'Tablas y Graficos '!$H$437</c15:sqref>
                  <c15:dLbl>
                    <c:idx val="-1"/>
                    <c:layout>
                      <c:manualLayout>
                        <c:x val="-3.0821317343583576E-2"/>
                        <c:y val="-2.875197615414542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9-1E7D-4FC6-8202-B679BF6E3355}"/>
                      </c:ext>
                    </c:extLst>
                  </c15:dLbl>
                </c15:categoryFilterException>
                <c15:categoryFilterException>
                  <c15:sqref>'Tablas y Graficos '!$H$438</c15:sqref>
                  <c15:dLbl>
                    <c:idx val="-1"/>
                    <c:layout>
                      <c:manualLayout>
                        <c:x val="-1.7532321511228785E-2"/>
                        <c:y val="-8.846761893583206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A-1E7D-4FC6-8202-B679BF6E3355}"/>
                      </c:ext>
                    </c:extLst>
                  </c15:dLbl>
                </c15:categoryFilterException>
                <c15:categoryFilterException>
                  <c15:sqref>'Tablas y Graficos '!$H$439</c15:sqref>
                  <c15:dLbl>
                    <c:idx val="-1"/>
                    <c:layout>
                      <c:manualLayout>
                        <c:x val="-2.9070831342834308E-2"/>
                        <c:y val="-2.875197615414550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B-1E7D-4FC6-8202-B679BF6E3355}"/>
                      </c:ext>
                    </c:extLst>
                  </c15:dLbl>
                </c15:categoryFilterException>
                <c15:categoryFilterException>
                  <c15:sqref>'Tablas y Graficos '!$H$440</c15:sqref>
                  <c15:dLbl>
                    <c:idx val="-1"/>
                    <c:layout>
                      <c:manualLayout>
                        <c:x val="-2.9070831342834239E-2"/>
                        <c:y val="4.4233809467916036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C-1E7D-4FC6-8202-B679BF6E3355}"/>
                      </c:ext>
                    </c:extLst>
                  </c15:dLbl>
                </c15:categoryFilterException>
                <c15:categoryFilterException>
                  <c15:sqref>'Tablas y Graficos '!$H$441</c15:sqref>
                  <c15:dLbl>
                    <c:idx val="-1"/>
                    <c:layout>
                      <c:manualLayout>
                        <c:x val="-3.1522439212181994E-2"/>
                        <c:y val="-2.875197615414542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D-1E7D-4FC6-8202-B679BF6E3355}"/>
                      </c:ext>
                    </c:extLst>
                  </c15:dLbl>
                </c15:categoryFilterException>
                <c15:categoryFilterException>
                  <c15:sqref>'Tablas y Graficos '!$H$443</c15:sqref>
                  <c15:dLbl>
                    <c:idx val="-1"/>
                    <c:layout>
                      <c:manualLayout>
                        <c:x val="-2.9652780895919585E-2"/>
                        <c:y val="-2.875197615414550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E-1E7D-4FC6-8202-B679BF6E3355}"/>
                      </c:ext>
                    </c:extLst>
                  </c15:dLbl>
                </c15:categoryFilterException>
                <c15:categoryFilterException>
                  <c15:sqref>'Tablas y Graficos '!$H$444</c15:sqref>
                  <c15:dLbl>
                    <c:idx val="-1"/>
                    <c:layout>
                      <c:manualLayout>
                        <c:x val="-2.9077897767966571E-2"/>
                        <c:y val="-1.105845236697900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F-1E7D-4FC6-8202-B679BF6E3355}"/>
                      </c:ext>
                    </c:extLst>
                  </c15:dLbl>
                </c15:categoryFilterException>
                <c15:categoryFilterException>
                  <c15:sqref>'Tablas y Graficos '!$H$445</c15:sqref>
                  <c15:dLbl>
                    <c:idx val="-1"/>
                    <c:layout>
                      <c:manualLayout>
                        <c:x val="-2.8491237264792937E-2"/>
                        <c:y val="-3.096366662754122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0-1E7D-4FC6-8202-B679BF6E3355}"/>
                      </c:ext>
                    </c:extLst>
                  </c15:dLbl>
                </c15:categoryFilterException>
                <c15:categoryFilterException>
                  <c15:sqref>'Tablas y Graficos '!$H$446</c15:sqref>
                  <c15:dLbl>
                    <c:idx val="-1"/>
                    <c:layout>
                      <c:manualLayout>
                        <c:x val="-2.9033438176509132E-2"/>
                        <c:y val="1.32701428403748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1-1E7D-4FC6-8202-B679BF6E3355}"/>
                      </c:ext>
                    </c:extLst>
                  </c15:dLbl>
                </c15:categoryFilterException>
                <c15:categoryFilterException>
                  <c15:sqref>'Tablas y Graficos '!$H$447</c15:sqref>
                  <c15:dLbl>
                    <c:idx val="-1"/>
                    <c:layout>
                      <c:manualLayout>
                        <c:x val="-2.9033438176509132E-2"/>
                        <c:y val="-2.65402856807496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2-1E7D-4FC6-8202-B679BF6E335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5-1E7D-4FC6-8202-B679BF6E3355}"/>
            </c:ext>
          </c:extLst>
        </c:ser>
        <c:ser>
          <c:idx val="1"/>
          <c:order val="1"/>
          <c:tx>
            <c:strRef>
              <c:f>'Tablas y Graficos '!$J$351</c:f>
              <c:strCache>
                <c:ptCount val="1"/>
                <c:pt idx="0">
                  <c:v>NNs Inscritos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6443961408485747E-2"/>
                  <c:y val="3.0963666627541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E7D-4FC6-8202-B679BF6E3355}"/>
                </c:ext>
              </c:extLst>
            </c:dLbl>
            <c:dLbl>
              <c:idx val="1"/>
              <c:layout>
                <c:manualLayout>
                  <c:x val="-1.7095669827174517E-2"/>
                  <c:y val="-8.846761893583287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E7D-4FC6-8202-B679BF6E3355}"/>
                </c:ext>
              </c:extLst>
            </c:dLbl>
            <c:dLbl>
              <c:idx val="2"/>
              <c:layout>
                <c:manualLayout>
                  <c:x val="-3.4857423831665978E-2"/>
                  <c:y val="3.3175357100937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E7D-4FC6-8202-B679BF6E3355}"/>
                </c:ext>
              </c:extLst>
            </c:dLbl>
            <c:dLbl>
              <c:idx val="3"/>
              <c:layout>
                <c:manualLayout>
                  <c:x val="-2.6443961408485747E-2"/>
                  <c:y val="2.87519761541454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E7D-4FC6-8202-B679BF6E3355}"/>
                </c:ext>
              </c:extLst>
            </c:dLbl>
            <c:dLbl>
              <c:idx val="4"/>
              <c:layout>
                <c:manualLayout>
                  <c:x val="-2.6443961408485882E-2"/>
                  <c:y val="-1.3270142840374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E7D-4FC6-8202-B679BF6E3355}"/>
                </c:ext>
              </c:extLst>
            </c:dLbl>
            <c:dLbl>
              <c:idx val="5"/>
              <c:layout>
                <c:manualLayout>
                  <c:x val="-3.7661911306059524E-2"/>
                  <c:y val="1.9905214260562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E7D-4FC6-8202-B679BF6E3355}"/>
                </c:ext>
              </c:extLst>
            </c:dLbl>
            <c:dLbl>
              <c:idx val="6"/>
              <c:layout>
                <c:manualLayout>
                  <c:x val="-3.7238474283666494E-2"/>
                  <c:y val="5.5390700706241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E7D-4FC6-8202-B679BF6E3355}"/>
                </c:ext>
              </c:extLst>
            </c:dLbl>
            <c:dLbl>
              <c:idx val="7"/>
              <c:layout>
                <c:manualLayout>
                  <c:x val="-3.6070539876750504E-2"/>
                  <c:y val="2.7695350353120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E7D-4FC6-8202-B679BF6E3355}"/>
                </c:ext>
              </c:extLst>
            </c:dLbl>
            <c:dLbl>
              <c:idx val="8"/>
              <c:layout>
                <c:manualLayout>
                  <c:x val="-3.5103128990829666E-2"/>
                  <c:y val="2.01420729840877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E7D-4FC6-8202-B679BF6E3355}"/>
                </c:ext>
              </c:extLst>
            </c:dLbl>
            <c:dLbl>
              <c:idx val="9"/>
              <c:layout>
                <c:manualLayout>
                  <c:x val="-3.3711733958675251E-2"/>
                  <c:y val="-2.517759123010970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E7D-4FC6-8202-B679BF6E3355}"/>
                </c:ext>
              </c:extLst>
            </c:dLbl>
            <c:dLbl>
              <c:idx val="10"/>
              <c:layout>
                <c:manualLayout>
                  <c:x val="-3.2453272050348175E-2"/>
                  <c:y val="4.2801905091186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E7D-4FC6-8202-B679BF6E3355}"/>
                </c:ext>
              </c:extLst>
            </c:dLbl>
            <c:dLbl>
              <c:idx val="11"/>
              <c:layout>
                <c:manualLayout>
                  <c:x val="-2.2140158336205237E-2"/>
                  <c:y val="3.2730868599142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E7D-4FC6-8202-B679BF6E3355}"/>
                </c:ext>
              </c:extLst>
            </c:dLbl>
            <c:dLbl>
              <c:idx val="13"/>
              <c:layout>
                <c:manualLayout>
                  <c:x val="-2.4519774883928223E-2"/>
                  <c:y val="-3.02131094761316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1E7D-4FC6-8202-B679BF6E3355}"/>
                </c:ext>
              </c:extLst>
            </c:dLbl>
            <c:dLbl>
              <c:idx val="14"/>
              <c:layout>
                <c:manualLayout>
                  <c:x val="-5.1637387842426719E-2"/>
                  <c:y val="6.7979496321296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E7D-4FC6-8202-B679BF6E3355}"/>
                </c:ext>
              </c:extLst>
            </c:dLbl>
            <c:dLbl>
              <c:idx val="15"/>
              <c:layout>
                <c:manualLayout>
                  <c:x val="-5.2786777770822198E-2"/>
                  <c:y val="9.31570875514059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1E7D-4FC6-8202-B679BF6E3355}"/>
                </c:ext>
              </c:extLst>
            </c:dLbl>
            <c:dLbl>
              <c:idx val="16"/>
              <c:layout>
                <c:manualLayout>
                  <c:x val="-3.4662893694445945E-2"/>
                  <c:y val="-2.5177591230109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1E7D-4FC6-8202-B679BF6E3355}"/>
                </c:ext>
              </c:extLst>
            </c:dLbl>
            <c:dLbl>
              <c:idx val="17"/>
              <c:layout>
                <c:manualLayout>
                  <c:x val="-4.6525093748599859E-2"/>
                  <c:y val="2.517759123010970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1E7D-4FC6-8202-B679BF6E3355}"/>
                </c:ext>
              </c:extLst>
            </c:dLbl>
            <c:dLbl>
              <c:idx val="18"/>
              <c:layout>
                <c:manualLayout>
                  <c:x val="-4.2500701386719762E-2"/>
                  <c:y val="4.0284145968175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1E7D-4FC6-8202-B679BF6E3355}"/>
                </c:ext>
              </c:extLst>
            </c:dLbl>
            <c:dLbl>
              <c:idx val="19"/>
              <c:layout>
                <c:manualLayout>
                  <c:x val="-2.9405772814226124E-2"/>
                  <c:y val="-2.7695350353120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1E7D-4FC6-8202-B679BF6E3355}"/>
                </c:ext>
              </c:extLst>
            </c:dLbl>
            <c:dLbl>
              <c:idx val="20"/>
              <c:layout>
                <c:manualLayout>
                  <c:x val="-4.8252172667557415E-2"/>
                  <c:y val="5.0355182460219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1E7D-4FC6-8202-B679BF6E3355}"/>
                </c:ext>
              </c:extLst>
            </c:dLbl>
            <c:dLbl>
              <c:idx val="21"/>
              <c:layout>
                <c:manualLayout>
                  <c:x val="-4.0297934357110057E-2"/>
                  <c:y val="9.5674846674416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1E7D-4FC6-8202-B679BF6E3355}"/>
                </c:ext>
              </c:extLst>
            </c:dLbl>
            <c:dLbl>
              <c:idx val="22"/>
              <c:layout>
                <c:manualLayout>
                  <c:x val="-3.9256580006887164E-2"/>
                  <c:y val="5.7908459829252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1E7D-4FC6-8202-B679BF6E3355}"/>
                </c:ext>
              </c:extLst>
            </c:dLbl>
            <c:dLbl>
              <c:idx val="23"/>
              <c:layout>
                <c:manualLayout>
                  <c:x val="-2.3606884575155741E-2"/>
                  <c:y val="2.7695350353120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1E7D-4FC6-8202-B679BF6E3355}"/>
                </c:ext>
              </c:extLst>
            </c:dLbl>
            <c:dLbl>
              <c:idx val="24"/>
              <c:layout>
                <c:manualLayout>
                  <c:x val="-2.8853498705974118E-2"/>
                  <c:y val="-2.51775912301096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1E7D-4FC6-8202-B679BF6E3355}"/>
                </c:ext>
              </c:extLst>
            </c:dLbl>
            <c:dLbl>
              <c:idx val="25"/>
              <c:layout>
                <c:manualLayout>
                  <c:x val="-2.4868795002743038E-2"/>
                  <c:y val="2.01420729840876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1E7D-4FC6-8202-B679BF6E3355}"/>
                </c:ext>
              </c:extLst>
            </c:dLbl>
            <c:dLbl>
              <c:idx val="27"/>
              <c:layout>
                <c:manualLayout>
                  <c:x val="-2.8654482048708602E-2"/>
                  <c:y val="-4.7837423337208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1E7D-4FC6-8202-B679BF6E3355}"/>
                </c:ext>
              </c:extLst>
            </c:dLbl>
            <c:dLbl>
              <c:idx val="28"/>
              <c:layout>
                <c:manualLayout>
                  <c:x val="-3.3447178710285422E-2"/>
                  <c:y val="2.7695350353120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1E7D-4FC6-8202-B679BF6E3355}"/>
                </c:ext>
              </c:extLst>
            </c:dLbl>
            <c:dLbl>
              <c:idx val="29"/>
              <c:layout>
                <c:manualLayout>
                  <c:x val="-3.1473306546996399E-2"/>
                  <c:y val="5.2872941583230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1E7D-4FC6-8202-B679BF6E3355}"/>
                </c:ext>
              </c:extLst>
            </c:dLbl>
            <c:dLbl>
              <c:idx val="30"/>
              <c:layout>
                <c:manualLayout>
                  <c:x val="-2.4729026572640336E-2"/>
                  <c:y val="-3.0213109476131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1E7D-4FC6-8202-B679BF6E3355}"/>
                </c:ext>
              </c:extLst>
            </c:dLbl>
            <c:dLbl>
              <c:idx val="31"/>
              <c:layout>
                <c:manualLayout>
                  <c:x val="-3.1122713168335155E-2"/>
                  <c:y val="4.5319664214197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1E7D-4FC6-8202-B679BF6E3355}"/>
                </c:ext>
              </c:extLst>
            </c:dLbl>
            <c:dLbl>
              <c:idx val="32"/>
              <c:layout>
                <c:manualLayout>
                  <c:x val="-2.7105362751613602E-2"/>
                  <c:y val="-3.5474213029912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1E7D-4FC6-8202-B679BF6E3355}"/>
                </c:ext>
              </c:extLst>
            </c:dLbl>
            <c:dLbl>
              <c:idx val="33"/>
              <c:layout>
                <c:manualLayout>
                  <c:x val="-3.5334941938275223E-2"/>
                  <c:y val="1.7097906381557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1E7D-4FC6-8202-B679BF6E3355}"/>
                </c:ext>
              </c:extLst>
            </c:dLbl>
            <c:dLbl>
              <c:idx val="34"/>
              <c:layout>
                <c:manualLayout>
                  <c:x val="-2.9415583945868302E-2"/>
                  <c:y val="6.5949067471723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1E7D-4FC6-8202-B679BF6E3355}"/>
                </c:ext>
              </c:extLst>
            </c:dLbl>
            <c:dLbl>
              <c:idx val="35"/>
              <c:layout>
                <c:manualLayout>
                  <c:x val="-2.4499819309056411E-2"/>
                  <c:y val="-3.1753254708607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1E7D-4FC6-8202-B679BF6E3355}"/>
                </c:ext>
              </c:extLst>
            </c:dLbl>
            <c:dLbl>
              <c:idx val="36"/>
              <c:layout>
                <c:manualLayout>
                  <c:x val="-2.3232506799496323E-2"/>
                  <c:y val="5.9905088597243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1E7D-4FC6-8202-B679BF6E3355}"/>
                </c:ext>
              </c:extLst>
            </c:dLbl>
            <c:dLbl>
              <c:idx val="37"/>
              <c:layout>
                <c:manualLayout>
                  <c:x val="-2.540763469526763E-2"/>
                  <c:y val="2.75724319102050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1E7D-4FC6-8202-B679BF6E3355}"/>
                </c:ext>
              </c:extLst>
            </c:dLbl>
            <c:dLbl>
              <c:idx val="39"/>
              <c:layout>
                <c:manualLayout>
                  <c:x val="-1.2303434667848388E-16"/>
                  <c:y val="-2.9870134569388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1E7D-4FC6-8202-B679BF6E33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'Tablas y Graficos '!$F$412:$F$487</c15:sqref>
                  </c15:fullRef>
                </c:ext>
              </c:extLst>
              <c:f>'Tablas y Graficos '!$F$448:$F$487</c:f>
              <c:numCache>
                <c:formatCode>mmm\-yy</c:formatCode>
                <c:ptCount val="4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'Tablas y Graficos '!$J$412:$J$487</c15:sqref>
                  </c15:fullRef>
                </c:ext>
              </c:extLst>
              <c:f>'Tablas y Graficos '!$J$448:$J$487</c:f>
              <c:numCache>
                <c:formatCode>#,##0</c:formatCode>
                <c:ptCount val="40"/>
                <c:pt idx="0">
                  <c:v>174880</c:v>
                </c:pt>
                <c:pt idx="1">
                  <c:v>177287</c:v>
                </c:pt>
                <c:pt idx="2">
                  <c:v>177476</c:v>
                </c:pt>
                <c:pt idx="3">
                  <c:v>179562</c:v>
                </c:pt>
                <c:pt idx="4">
                  <c:v>180316</c:v>
                </c:pt>
                <c:pt idx="5">
                  <c:v>173581</c:v>
                </c:pt>
                <c:pt idx="6">
                  <c:v>157827</c:v>
                </c:pt>
                <c:pt idx="7">
                  <c:v>159272</c:v>
                </c:pt>
                <c:pt idx="8">
                  <c:v>163315</c:v>
                </c:pt>
                <c:pt idx="9">
                  <c:v>166186</c:v>
                </c:pt>
                <c:pt idx="10">
                  <c:v>165985</c:v>
                </c:pt>
                <c:pt idx="11">
                  <c:v>165512</c:v>
                </c:pt>
                <c:pt idx="12">
                  <c:v>169555</c:v>
                </c:pt>
                <c:pt idx="13">
                  <c:v>171689</c:v>
                </c:pt>
                <c:pt idx="14">
                  <c:v>173422</c:v>
                </c:pt>
                <c:pt idx="15">
                  <c:v>174906</c:v>
                </c:pt>
                <c:pt idx="16">
                  <c:v>173881</c:v>
                </c:pt>
                <c:pt idx="17">
                  <c:v>163332</c:v>
                </c:pt>
                <c:pt idx="18">
                  <c:v>151645</c:v>
                </c:pt>
                <c:pt idx="19">
                  <c:v>156793</c:v>
                </c:pt>
                <c:pt idx="20">
                  <c:v>159327</c:v>
                </c:pt>
                <c:pt idx="21">
                  <c:v>160171</c:v>
                </c:pt>
                <c:pt idx="22">
                  <c:v>162647</c:v>
                </c:pt>
                <c:pt idx="23">
                  <c:v>163494</c:v>
                </c:pt>
                <c:pt idx="24">
                  <c:v>167759</c:v>
                </c:pt>
                <c:pt idx="25">
                  <c:v>170551</c:v>
                </c:pt>
                <c:pt idx="26">
                  <c:v>171772</c:v>
                </c:pt>
                <c:pt idx="27">
                  <c:v>172105</c:v>
                </c:pt>
                <c:pt idx="28">
                  <c:v>170720</c:v>
                </c:pt>
                <c:pt idx="29">
                  <c:v>166595</c:v>
                </c:pt>
                <c:pt idx="30">
                  <c:v>150774</c:v>
                </c:pt>
                <c:pt idx="31">
                  <c:v>153313</c:v>
                </c:pt>
                <c:pt idx="32">
                  <c:v>154754</c:v>
                </c:pt>
                <c:pt idx="33">
                  <c:v>154537</c:v>
                </c:pt>
                <c:pt idx="34">
                  <c:v>156597</c:v>
                </c:pt>
                <c:pt idx="35">
                  <c:v>155854</c:v>
                </c:pt>
                <c:pt idx="36">
                  <c:v>161953</c:v>
                </c:pt>
                <c:pt idx="37">
                  <c:v>164171</c:v>
                </c:pt>
                <c:pt idx="38">
                  <c:v>165499</c:v>
                </c:pt>
                <c:pt idx="39">
                  <c:v>164715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'Tablas y Graficos '!$J$424</c15:sqref>
                  <c15:dLbl>
                    <c:idx val="-1"/>
                    <c:layout>
                      <c:manualLayout>
                        <c:x val="-3.2052936357272563E-2"/>
                        <c:y val="1.990521426056213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3-1E7D-4FC6-8202-B679BF6E3355}"/>
                      </c:ext>
                    </c:extLst>
                  </c15:dLbl>
                </c15:categoryFilterException>
                <c15:categoryFilterException>
                  <c15:sqref>'Tablas y Graficos '!$J$425</c15:sqref>
                  <c15:dLbl>
                    <c:idx val="-1"/>
                    <c:layout>
                      <c:manualLayout>
                        <c:x val="-2.0834986459698925E-2"/>
                        <c:y val="-2.65402856807496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4-1E7D-4FC6-8202-B679BF6E3355}"/>
                      </c:ext>
                    </c:extLst>
                  </c15:dLbl>
                </c15:categoryFilterException>
                <c15:categoryFilterException>
                  <c15:sqref>'Tablas y Graficos '!$J$426</c15:sqref>
                  <c15:dLbl>
                    <c:idx val="-1"/>
                    <c:layout>
                      <c:manualLayout>
                        <c:x val="-2.6443961408485747E-2"/>
                        <c:y val="2.65402856807495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5-1E7D-4FC6-8202-B679BF6E3355}"/>
                      </c:ext>
                    </c:extLst>
                  </c15:dLbl>
                </c15:categoryFilterException>
                <c15:categoryFilterException>
                  <c15:sqref>'Tablas y Graficos '!$J$427</c15:sqref>
                  <c15:dLbl>
                    <c:idx val="-1"/>
                    <c:layout>
                      <c:manualLayout>
                        <c:x val="-2.3639473934092353E-2"/>
                        <c:y val="-2.211690473395801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6-1E7D-4FC6-8202-B679BF6E3355}"/>
                      </c:ext>
                    </c:extLst>
                  </c15:dLbl>
                </c15:categoryFilterException>
                <c15:categoryFilterException>
                  <c15:sqref>'Tablas y Graficos '!$J$428</c15:sqref>
                  <c15:dLbl>
                    <c:idx val="-1"/>
                    <c:layout>
                      <c:manualLayout>
                        <c:x val="-2.4574303092223491E-2"/>
                        <c:y val="3.096366662754114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7-1E7D-4FC6-8202-B679BF6E3355}"/>
                      </c:ext>
                    </c:extLst>
                  </c15:dLbl>
                </c15:categoryFilterException>
                <c15:categoryFilterException>
                  <c15:sqref>'Tablas y Graficos '!$J$429</c15:sqref>
                  <c15:dLbl>
                    <c:idx val="-1"/>
                    <c:layout>
                      <c:manualLayout>
                        <c:x val="-1.6160840669043244E-2"/>
                        <c:y val="-2.65402856807496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8-1E7D-4FC6-8202-B679BF6E3355}"/>
                      </c:ext>
                    </c:extLst>
                  </c15:dLbl>
                </c15:categoryFilterException>
                <c15:categoryFilterException>
                  <c15:sqref>'Tablas y Graficos '!$J$430</c15:sqref>
                  <c15:dLbl>
                    <c:idx val="-1"/>
                    <c:layout>
                      <c:manualLayout>
                        <c:x val="-2.6443961408485747E-2"/>
                        <c:y val="3.98104285211244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9-1E7D-4FC6-8202-B679BF6E3355}"/>
                      </c:ext>
                    </c:extLst>
                  </c15:dLbl>
                </c15:categoryFilterException>
                <c15:categoryFilterException>
                  <c15:sqref>'Tablas y Graficos '!$J$431</c15:sqref>
                  <c15:dLbl>
                    <c:idx val="-1"/>
                    <c:layout>
                      <c:manualLayout>
                        <c:x val="-1.6160840669043313E-2"/>
                        <c:y val="-3.5387047574332829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A-1E7D-4FC6-8202-B679BF6E3355}"/>
                      </c:ext>
                    </c:extLst>
                  </c15:dLbl>
                </c15:categoryFilterException>
                <c15:categoryFilterException>
                  <c15:sqref>'Tablas y Graficos '!$J$432</c15:sqref>
                  <c15:dLbl>
                    <c:idx val="-1"/>
                    <c:layout>
                      <c:manualLayout>
                        <c:x val="-2.6443961408485782E-2"/>
                        <c:y val="2.65402856807495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B-1E7D-4FC6-8202-B679BF6E3355}"/>
                      </c:ext>
                    </c:extLst>
                  </c15:dLbl>
                </c15:categoryFilterException>
                <c15:categoryFilterException>
                  <c15:sqref>'Tablas y Graficos '!$J$433</c15:sqref>
                  <c15:dLbl>
                    <c:idx val="-1"/>
                    <c:layout>
                      <c:manualLayout>
                        <c:x val="-2.6443961408485782E-2"/>
                        <c:y val="-4.423380946791603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C-1E7D-4FC6-8202-B679BF6E3355}"/>
                      </c:ext>
                    </c:extLst>
                  </c15:dLbl>
                </c15:categoryFilterException>
                <c15:categoryFilterException>
                  <c15:sqref>'Tablas y Graficos '!$J$434</c15:sqref>
                  <c15:dLbl>
                    <c:idx val="-1"/>
                    <c:layout>
                      <c:manualLayout>
                        <c:x val="-2.6443961408485747E-2"/>
                        <c:y val="2.65402856807496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D-1E7D-4FC6-8202-B679BF6E3355}"/>
                      </c:ext>
                    </c:extLst>
                  </c15:dLbl>
                </c15:categoryFilterException>
                <c15:categoryFilterException>
                  <c15:sqref>'Tablas y Graficos '!$J$435</c15:sqref>
                  <c15:dLbl>
                    <c:idx val="-1"/>
                    <c:layout>
                      <c:manualLayout>
                        <c:x val="-2.7378790566616882E-2"/>
                        <c:y val="-2.65402856807496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E-1E7D-4FC6-8202-B679BF6E3355}"/>
                      </c:ext>
                    </c:extLst>
                  </c15:dLbl>
                </c15:categoryFilterException>
                <c15:categoryFilterException>
                  <c15:sqref>'Tablas y Graficos '!$J$436</c15:sqref>
                  <c15:dLbl>
                    <c:idx val="-1"/>
                    <c:layout>
                      <c:manualLayout>
                        <c:x val="-2.5509132250354609E-2"/>
                        <c:y val="2.875197615414534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6F-1E7D-4FC6-8202-B679BF6E3355}"/>
                      </c:ext>
                    </c:extLst>
                  </c15:dLbl>
                </c15:categoryFilterException>
                <c15:categoryFilterException>
                  <c15:sqref>'Tablas y Graficos '!$J$437</c15:sqref>
                  <c15:dLbl>
                    <c:idx val="-1"/>
                    <c:layout>
                      <c:manualLayout>
                        <c:x val="-2.831361972474809E-2"/>
                        <c:y val="-2.43285952073538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0-1E7D-4FC6-8202-B679BF6E3355}"/>
                      </c:ext>
                    </c:extLst>
                  </c15:dLbl>
                </c15:categoryFilterException>
                <c15:categoryFilterException>
                  <c15:sqref>'Tablas y Graficos '!$J$438</c15:sqref>
                  <c15:dLbl>
                    <c:idx val="-1"/>
                    <c:layout>
                      <c:manualLayout>
                        <c:x val="-2.7378790566616951E-2"/>
                        <c:y val="3.5387047574332829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1-1E7D-4FC6-8202-B679BF6E3355}"/>
                      </c:ext>
                    </c:extLst>
                  </c15:dLbl>
                </c15:categoryFilterException>
                <c15:categoryFilterException>
                  <c15:sqref>'Tablas y Graficos '!$J$439</c15:sqref>
                  <c15:dLbl>
                    <c:idx val="-1"/>
                    <c:layout>
                      <c:manualLayout>
                        <c:x val="-2.6443961408485747E-2"/>
                        <c:y val="-1.32701428403748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2-1E7D-4FC6-8202-B679BF6E3355}"/>
                      </c:ext>
                    </c:extLst>
                  </c15:dLbl>
                </c15:categoryFilterException>
                <c15:categoryFilterException>
                  <c15:sqref>'Tablas y Graficos '!$J$440</c15:sqref>
                  <c15:dLbl>
                    <c:idx val="-1"/>
                    <c:layout>
                      <c:manualLayout>
                        <c:x val="-2.831361972474802E-2"/>
                        <c:y val="2.65402856807496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3-1E7D-4FC6-8202-B679BF6E3355}"/>
                      </c:ext>
                    </c:extLst>
                  </c15:dLbl>
                </c15:categoryFilterException>
                <c15:categoryFilterException>
                  <c15:sqref>'Tablas y Graficos '!$J$441</c15:sqref>
                  <c15:dLbl>
                    <c:idx val="-1"/>
                    <c:layout>
                      <c:manualLayout>
                        <c:x val="-2.1769815617830132E-2"/>
                        <c:y val="-4.4233809467916036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4-1E7D-4FC6-8202-B679BF6E3355}"/>
                      </c:ext>
                    </c:extLst>
                  </c15:dLbl>
                </c15:categoryFilterException>
                <c15:categoryFilterException>
                  <c15:sqref>'Tablas y Graficos '!$J$442</c15:sqref>
                  <c15:dLbl>
                    <c:idx val="-1"/>
                    <c:layout>
                      <c:manualLayout>
                        <c:x val="-2.7378790566616882E-2"/>
                        <c:y val="-2.211690473395801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5-1E7D-4FC6-8202-B679BF6E3355}"/>
                      </c:ext>
                    </c:extLst>
                  </c15:dLbl>
                </c15:categoryFilterException>
                <c15:categoryFilterException>
                  <c15:sqref>'Tablas y Graficos '!$J$443</c15:sqref>
                  <c15:dLbl>
                    <c:idx val="-1"/>
                    <c:layout>
                      <c:manualLayout>
                        <c:x val="-2.457430309222354E-2"/>
                        <c:y val="4.423380946791603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6-1E7D-4FC6-8202-B679BF6E3355}"/>
                      </c:ext>
                    </c:extLst>
                  </c15:dLbl>
                </c15:categoryFilterException>
                <c15:categoryFilterException>
                  <c15:sqref>'Tablas y Graficos '!$J$444</c15:sqref>
                  <c15:dLbl>
                    <c:idx val="-1"/>
                    <c:layout>
                      <c:manualLayout>
                        <c:x val="-2.6443961408485747E-2"/>
                        <c:y val="-1.548183331377061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7-1E7D-4FC6-8202-B679BF6E3355}"/>
                      </c:ext>
                    </c:extLst>
                  </c15:dLbl>
                </c15:categoryFilterException>
                <c15:categoryFilterException>
                  <c15:sqref>'Tablas y Graficos '!$J$445</c15:sqref>
                  <c15:dLbl>
                    <c:idx val="-1"/>
                    <c:layout>
                      <c:manualLayout>
                        <c:x val="-2.6443961408485747E-2"/>
                        <c:y val="1.990521426056221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8-1E7D-4FC6-8202-B679BF6E3355}"/>
                      </c:ext>
                    </c:extLst>
                  </c15:dLbl>
                </c15:categoryFilterException>
                <c15:categoryFilterException>
                  <c15:sqref>'Tablas y Graficos '!$J$446</c15:sqref>
                  <c15:dLbl>
                    <c:idx val="-1"/>
                    <c:layout>
                      <c:manualLayout>
                        <c:x val="-2.6443961408485747E-2"/>
                        <c:y val="-1.769352378716641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9-1E7D-4FC6-8202-B679BF6E3355}"/>
                      </c:ext>
                    </c:extLst>
                  </c15:dLbl>
                </c15:categoryFilterException>
                <c15:categoryFilterException>
                  <c15:sqref>'Tablas y Graficos '!$J$447</c15:sqref>
                  <c15:dLbl>
                    <c:idx val="-1"/>
                    <c:layout>
                      <c:manualLayout>
                        <c:x val="-3.9531569622321662E-2"/>
                        <c:y val="3.096366662754122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7A-1E7D-4FC6-8202-B679BF6E335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4B-1E7D-4FC6-8202-B679BF6E33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35522688"/>
        <c:axId val="635523080"/>
      </c:lineChart>
      <c:dateAx>
        <c:axId val="6355226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23080"/>
        <c:crosses val="autoZero"/>
        <c:auto val="1"/>
        <c:lblOffset val="100"/>
        <c:baseTimeUnit val="months"/>
      </c:dateAx>
      <c:valAx>
        <c:axId val="6355230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3552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277386583944486"/>
          <c:y val="0.93237664193511749"/>
          <c:w val="0.31445226832111023"/>
          <c:h val="3.75764185940871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  <a:latin typeface="Franklin Gothic Book" panose="020B0503020102020204" pitchFamily="34" charset="0"/>
              </a:rPr>
              <a:t>Gráfico 24 - Gasto Público en la primera Infancia como porcentaje del gasto público en educación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'Tablas y Graficos '!$F$544:$I$544</c:f>
              <c:strCache>
                <c:ptCount val="1"/>
                <c:pt idx="0">
                  <c:v>Tabla 21 - Gasto Público en educación de la primera Infancia como porcentaje del gasto público en educación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D0E-4FFD-BF94-12D5A1253544}"/>
                </c:ext>
              </c:extLst>
            </c:dLbl>
            <c:dLbl>
              <c:idx val="11"/>
              <c:layout>
                <c:manualLayout>
                  <c:x val="-3.4559252518744899E-3"/>
                  <c:y val="-4.00733310404236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0E-4FFD-BF94-12D5A12535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'Tablas y Graficos '!$F$546:$F$557</c:f>
              <c:numCache>
                <c:formatCode>General</c:formatCod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</c:numCache>
            </c:numRef>
          </c:cat>
          <c:val>
            <c:numRef>
              <c:f>'Tablas y Graficos '!$I$546:$I$557</c:f>
              <c:numCache>
                <c:formatCode>0.00%</c:formatCode>
                <c:ptCount val="12"/>
                <c:pt idx="0">
                  <c:v>1.906836840656035E-2</c:v>
                </c:pt>
                <c:pt idx="1">
                  <c:v>1.5379100616713146E-2</c:v>
                </c:pt>
                <c:pt idx="2">
                  <c:v>2.4714746278067537E-2</c:v>
                </c:pt>
                <c:pt idx="3">
                  <c:v>2.7278136431024023E-2</c:v>
                </c:pt>
                <c:pt idx="4">
                  <c:v>2.9952810474994179E-2</c:v>
                </c:pt>
                <c:pt idx="5">
                  <c:v>3.4944712915789197E-2</c:v>
                </c:pt>
                <c:pt idx="6">
                  <c:v>3.4376739903614312E-2</c:v>
                </c:pt>
                <c:pt idx="7">
                  <c:v>3.6066231911457476E-2</c:v>
                </c:pt>
                <c:pt idx="8">
                  <c:v>4.5906797697608942E-2</c:v>
                </c:pt>
                <c:pt idx="9">
                  <c:v>3.7645663935847347E-2</c:v>
                </c:pt>
                <c:pt idx="10">
                  <c:v>3.4761645671696755E-2</c:v>
                </c:pt>
                <c:pt idx="11">
                  <c:v>3.6224720819436611E-2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0E-4FFD-BF94-12D5A1253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5528176"/>
        <c:axId val="635528568"/>
      </c:lineChart>
      <c:catAx>
        <c:axId val="63552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28568"/>
        <c:crosses val="autoZero"/>
        <c:auto val="1"/>
        <c:lblAlgn val="ctr"/>
        <c:lblOffset val="100"/>
        <c:noMultiLvlLbl val="0"/>
      </c:catAx>
      <c:valAx>
        <c:axId val="63552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28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s-DO" sz="1800" b="1" i="0" baseline="0">
                <a:effectLst/>
                <a:latin typeface="Franklin Gothic Book" panose="020B0503020102020204" pitchFamily="34" charset="0"/>
              </a:rPr>
              <a:t>Gráfico 21 – Número de NNs Atendidos en los servicios del INAIPI.</a:t>
            </a:r>
            <a:endParaRPr lang="es-DO">
              <a:effectLst/>
              <a:latin typeface="Franklin Gothic Book" panose="020B05030201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  <a:latin typeface="Franklin Gothic Book" panose="020B0503020102020204" pitchFamily="34" charset="0"/>
              </a:defRPr>
            </a:pPr>
            <a:endParaRPr lang="es-DO">
              <a:solidFill>
                <a:sysClr val="windowText" lastClr="000000"/>
              </a:solidFill>
              <a:latin typeface="Franklin Gothic Book" panose="020B0503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Graficos '!$I$291</c:f>
              <c:strCache>
                <c:ptCount val="1"/>
                <c:pt idx="0">
                  <c:v>Atendidos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19050" rIns="38100" bIns="19050" spcCol="21600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EllipseCallou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'!$F$292:$F$301</c:f>
              <c:strCache>
                <c:ptCount val="10"/>
                <c:pt idx="0">
                  <c:v>CAFI EE</c:v>
                </c:pt>
                <c:pt idx="1">
                  <c:v>CAIPI T</c:v>
                </c:pt>
                <c:pt idx="2">
                  <c:v>CAIPI N</c:v>
                </c:pt>
                <c:pt idx="3">
                  <c:v>CAFI GD</c:v>
                </c:pt>
                <c:pt idx="4">
                  <c:v>CAFI CG</c:v>
                </c:pt>
                <c:pt idx="5">
                  <c:v>CAIPI C</c:v>
                </c:pt>
                <c:pt idx="6">
                  <c:v>CAIPI SS</c:v>
                </c:pt>
                <c:pt idx="7">
                  <c:v>CAIPI SG</c:v>
                </c:pt>
                <c:pt idx="8">
                  <c:v>CAIPI SR </c:v>
                </c:pt>
                <c:pt idx="9">
                  <c:v>CAIPI MC</c:v>
                </c:pt>
              </c:strCache>
            </c:strRef>
          </c:cat>
          <c:val>
            <c:numRef>
              <c:f>'Tablas y Graficos '!$I$292:$I$301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ABA7-4FA9-AE3F-A0DB0F00D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35521120"/>
        <c:axId val="635521512"/>
      </c:barChart>
      <c:catAx>
        <c:axId val="63552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21512"/>
        <c:crosses val="autoZero"/>
        <c:auto val="1"/>
        <c:lblAlgn val="ctr"/>
        <c:lblOffset val="100"/>
        <c:noMultiLvlLbl val="0"/>
      </c:catAx>
      <c:valAx>
        <c:axId val="6355215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2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810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sz="2400" b="1">
                <a:solidFill>
                  <a:sysClr val="windowText" lastClr="000000"/>
                </a:solidFill>
              </a:rPr>
              <a:t>Gráfico</a:t>
            </a:r>
            <a:r>
              <a:rPr lang="es-DO" sz="2400" b="1" baseline="0">
                <a:solidFill>
                  <a:sysClr val="windowText" lastClr="000000"/>
                </a:solidFill>
              </a:rPr>
              <a:t> 22 - </a:t>
            </a:r>
            <a:r>
              <a:rPr lang="es-DO" sz="2400" b="1">
                <a:solidFill>
                  <a:sysClr val="windowText" lastClr="000000"/>
                </a:solidFill>
              </a:rPr>
              <a:t>Relación entre</a:t>
            </a:r>
            <a:r>
              <a:rPr lang="es-DO" sz="2400" b="1" baseline="0">
                <a:solidFill>
                  <a:sysClr val="windowText" lastClr="000000"/>
                </a:solidFill>
              </a:rPr>
              <a:t> Presupuesto a Primera Infancia y cobertura de Niños y Niñas.</a:t>
            </a:r>
            <a:endParaRPr lang="es-DO" sz="24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2064281964754406"/>
          <c:y val="3.2284100080710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Graficos '!$K$527</c:f>
              <c:strCache>
                <c:ptCount val="1"/>
                <c:pt idx="0">
                  <c:v>Cobertura de NNs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2.2276396788097154E-2"/>
                  <c:y val="-8.37070076771519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C1-405C-B01B-D9D43DD8838B}"/>
                </c:ext>
              </c:extLst>
            </c:dLbl>
            <c:dLbl>
              <c:idx val="9"/>
              <c:layout>
                <c:manualLayout>
                  <c:x val="-8.3318247396269897E-3"/>
                  <c:y val="-4.18535038385759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C1-405C-B01B-D9D43DD8838B}"/>
                </c:ext>
              </c:extLst>
            </c:dLbl>
            <c:dLbl>
              <c:idx val="11"/>
              <c:layout>
                <c:manualLayout>
                  <c:x val="-2.3557123845830185E-3"/>
                  <c:y val="-5.9534682546540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C1-405C-B01B-D9D43DD883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'Tablas y Graficos '!$F$528:$F$539</c:f>
              <c:numCache>
                <c:formatCode>General</c:formatCod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</c:numCache>
            </c:numRef>
          </c:cat>
          <c:val>
            <c:numRef>
              <c:f>'Tablas y Graficos '!$K$528:$K$539</c:f>
              <c:numCache>
                <c:formatCode>#,##0</c:formatCode>
                <c:ptCount val="12"/>
                <c:pt idx="0">
                  <c:v>38910</c:v>
                </c:pt>
                <c:pt idx="1">
                  <c:v>92730</c:v>
                </c:pt>
                <c:pt idx="2">
                  <c:v>128399</c:v>
                </c:pt>
                <c:pt idx="3">
                  <c:v>185633</c:v>
                </c:pt>
                <c:pt idx="4">
                  <c:v>195668</c:v>
                </c:pt>
                <c:pt idx="5">
                  <c:v>205323</c:v>
                </c:pt>
                <c:pt idx="6">
                  <c:v>205941</c:v>
                </c:pt>
                <c:pt idx="7">
                  <c:v>195583</c:v>
                </c:pt>
                <c:pt idx="8">
                  <c:v>204233</c:v>
                </c:pt>
                <c:pt idx="9">
                  <c:v>209815</c:v>
                </c:pt>
                <c:pt idx="10">
                  <c:v>212160</c:v>
                </c:pt>
                <c:pt idx="11">
                  <c:v>214698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C1-405C-B01B-D9D43DD88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35624"/>
        <c:axId val="635536016"/>
      </c:barChart>
      <c:lineChart>
        <c:grouping val="standard"/>
        <c:varyColors val="0"/>
        <c:ser>
          <c:idx val="1"/>
          <c:order val="1"/>
          <c:tx>
            <c:strRef>
              <c:f>'Tablas y Graficos '!$J$527</c:f>
              <c:strCache>
                <c:ptCount val="1"/>
                <c:pt idx="0">
                  <c:v>Presupuesto a Primera Infancia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4758535307074063E-2"/>
                  <c:y val="3.5720809527924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C1-405C-B01B-D9D43DD8838B}"/>
                </c:ext>
              </c:extLst>
            </c:dLbl>
            <c:dLbl>
              <c:idx val="8"/>
              <c:layout>
                <c:manualLayout>
                  <c:x val="-5.8079810608143843E-2"/>
                  <c:y val="-4.2563391545543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C1-405C-B01B-D9D43DD8838B}"/>
                </c:ext>
              </c:extLst>
            </c:dLbl>
            <c:dLbl>
              <c:idx val="9"/>
              <c:layout>
                <c:manualLayout>
                  <c:x val="-5.5072474789935842E-2"/>
                  <c:y val="1.0608736659973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C1-405C-B01B-D9D43DD8838B}"/>
                </c:ext>
              </c:extLst>
            </c:dLbl>
            <c:dLbl>
              <c:idx val="10"/>
              <c:layout>
                <c:manualLayout>
                  <c:x val="-3.2973574007996997E-2"/>
                  <c:y val="1.9773796332944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C1-405C-B01B-D9D43DD8838B}"/>
                </c:ext>
              </c:extLst>
            </c:dLbl>
            <c:dLbl>
              <c:idx val="11"/>
              <c:layout>
                <c:manualLayout>
                  <c:x val="0"/>
                  <c:y val="-2.1829383600398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C1-405C-B01B-D9D43DD883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'Tablas y Graficos '!$F$528:$F$539</c:f>
              <c:numCache>
                <c:formatCode>General</c:formatCode>
                <c:ptCount val="1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</c:numCache>
            </c:numRef>
          </c:cat>
          <c:val>
            <c:numRef>
              <c:f>'Tablas y Graficos '!$J$528:$J$539</c:f>
              <c:numCache>
                <c:formatCode>#,##0</c:formatCode>
                <c:ptCount val="12"/>
                <c:pt idx="0">
                  <c:v>2045096932</c:v>
                </c:pt>
                <c:pt idx="1">
                  <c:v>1960264115</c:v>
                </c:pt>
                <c:pt idx="2">
                  <c:v>3516894803</c:v>
                </c:pt>
                <c:pt idx="3">
                  <c:v>4155483488</c:v>
                </c:pt>
                <c:pt idx="4">
                  <c:v>5057055459</c:v>
                </c:pt>
                <c:pt idx="5">
                  <c:v>5960525858</c:v>
                </c:pt>
                <c:pt idx="6">
                  <c:v>6686626554</c:v>
                </c:pt>
                <c:pt idx="7">
                  <c:v>8336626554</c:v>
                </c:pt>
                <c:pt idx="8">
                  <c:v>10268433870</c:v>
                </c:pt>
                <c:pt idx="9">
                  <c:v>11182324484</c:v>
                </c:pt>
                <c:pt idx="10">
                  <c:v>10770275416</c:v>
                </c:pt>
                <c:pt idx="11">
                  <c:v>12027715656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6C1-405C-B01B-D9D43DD88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536800"/>
        <c:axId val="635536408"/>
      </c:lineChart>
      <c:catAx>
        <c:axId val="63553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36016"/>
        <c:crosses val="autoZero"/>
        <c:auto val="1"/>
        <c:lblAlgn val="ctr"/>
        <c:lblOffset val="100"/>
        <c:noMultiLvlLbl val="1"/>
      </c:catAx>
      <c:valAx>
        <c:axId val="63553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35624"/>
        <c:crosses val="autoZero"/>
        <c:crossBetween val="between"/>
      </c:valAx>
      <c:valAx>
        <c:axId val="63553640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36800"/>
        <c:crosses val="max"/>
        <c:crossBetween val="between"/>
      </c:valAx>
      <c:catAx>
        <c:axId val="635536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553640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Gráfico 24 - Egresos por Regiones</a:t>
            </a:r>
            <a:r>
              <a:rPr lang="es-DO" b="1" baseline="0">
                <a:solidFill>
                  <a:schemeClr val="tx1"/>
                </a:solidFill>
              </a:rPr>
              <a:t> del INAIPI</a:t>
            </a:r>
            <a:r>
              <a:rPr lang="es-DO" baseline="0"/>
              <a:t>.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'Tablas y Graficos '!$G$565:$G$569</c:f>
              <c:strCache>
                <c:ptCount val="5"/>
                <c:pt idx="0">
                  <c:v>ESTE</c:v>
                </c:pt>
                <c:pt idx="1">
                  <c:v>METROPOLITANA</c:v>
                </c:pt>
                <c:pt idx="2">
                  <c:v>NORTE OCCIDENTAL</c:v>
                </c:pt>
                <c:pt idx="3">
                  <c:v>NORTE ORIENTAL</c:v>
                </c:pt>
                <c:pt idx="4">
                  <c:v>SUR</c:v>
                </c:pt>
              </c:strCache>
            </c:strRef>
          </c:cat>
          <c:val>
            <c:numRef>
              <c:f>'Tablas y Graficos '!$H$565:$H$569</c:f>
              <c:numCache>
                <c:formatCode>#,##0</c:formatCode>
                <c:ptCount val="5"/>
                <c:pt idx="0">
                  <c:v>4</c:v>
                </c:pt>
                <c:pt idx="1">
                  <c:v>454</c:v>
                </c:pt>
                <c:pt idx="2">
                  <c:v>127</c:v>
                </c:pt>
                <c:pt idx="3">
                  <c:v>2</c:v>
                </c:pt>
                <c:pt idx="4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C2-4CBB-81E0-56ADB1E02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6170544"/>
        <c:axId val="1166154736"/>
      </c:barChart>
      <c:catAx>
        <c:axId val="116617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66154736"/>
        <c:crosses val="autoZero"/>
        <c:auto val="1"/>
        <c:lblAlgn val="ctr"/>
        <c:lblOffset val="100"/>
        <c:noMultiLvlLbl val="0"/>
      </c:catAx>
      <c:valAx>
        <c:axId val="116615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6617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Egreso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33-4FB2-8EDB-EA1E302C1BC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033-4FB2-8EDB-EA1E302C1B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'Tablas y Graficos '!$G$584:$G$585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'Tablas y Graficos '!$H$584:$H$585</c:f>
              <c:numCache>
                <c:formatCode>General</c:formatCode>
                <c:ptCount val="2"/>
                <c:pt idx="0">
                  <c:v>473</c:v>
                </c:pt>
                <c:pt idx="1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33-4FB2-8EDB-EA1E302C1BCA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v>Egresos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D2C-474D-837A-40A8262CF6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D2C-474D-837A-40A8262CF6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'Tablas y Graficos '!$G$575:$G$576</c:f>
              <c:strCache>
                <c:ptCount val="2"/>
                <c:pt idx="0">
                  <c:v>CAFI</c:v>
                </c:pt>
                <c:pt idx="1">
                  <c:v>CAIPI</c:v>
                </c:pt>
              </c:strCache>
            </c:strRef>
          </c:cat>
          <c:val>
            <c:numRef>
              <c:f>'Tablas y Graficos '!$H$575:$H$576</c:f>
              <c:numCache>
                <c:formatCode>#,##0</c:formatCode>
                <c:ptCount val="2"/>
                <c:pt idx="0">
                  <c:v>927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2C-474D-837A-40A8262CF696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solidFill>
                  <a:schemeClr val="tx1"/>
                </a:solidFill>
                <a:effectLst/>
              </a:rPr>
              <a:t>GRÁFICO 08  - DISTRIBUCIÓN PORCENTUAL DE LOS SERVICIOS QUE OFRECE EL INAIPI POR TIPO DE GESTIÓN</a:t>
            </a:r>
            <a:endParaRPr lang="es-DO">
              <a:solidFill>
                <a:schemeClr val="tx1"/>
              </a:solidFill>
              <a:effectLst/>
            </a:endParaRPr>
          </a:p>
          <a:p>
            <a:pPr>
              <a:defRPr/>
            </a:pPr>
            <a:r>
              <a:rPr lang="es-DO" sz="1800" b="0" i="0" baseline="0">
                <a:solidFill>
                  <a:schemeClr val="tx1"/>
                </a:solidFill>
                <a:effectLst/>
              </a:rPr>
              <a:t>(Porcentaje)</a:t>
            </a:r>
            <a:endParaRPr lang="es-DO">
              <a:solidFill>
                <a:schemeClr val="tx1"/>
              </a:solidFill>
              <a:effectLst/>
            </a:endParaRPr>
          </a:p>
          <a:p>
            <a:pPr>
              <a:defRPr/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'!$F$508:$F$517</c:f>
              <c:strCache>
                <c:ptCount val="10"/>
                <c:pt idx="0">
                  <c:v>CAIPI Nuevos</c:v>
                </c:pt>
                <c:pt idx="1">
                  <c:v>Antiguos CIANI</c:v>
                </c:pt>
                <c:pt idx="2">
                  <c:v>CAFI Gestión Directa</c:v>
                </c:pt>
                <c:pt idx="3">
                  <c:v>CAFI Cogestión</c:v>
                </c:pt>
                <c:pt idx="4">
                  <c:v>Experiencias Existentes</c:v>
                </c:pt>
                <c:pt idx="5">
                  <c:v>CAIPI SS</c:v>
                </c:pt>
                <c:pt idx="6">
                  <c:v>CAIPI SR</c:v>
                </c:pt>
                <c:pt idx="7">
                  <c:v>CAIPI SG</c:v>
                </c:pt>
                <c:pt idx="8">
                  <c:v>CAIPI C</c:v>
                </c:pt>
                <c:pt idx="9">
                  <c:v>CAIPI MC</c:v>
                </c:pt>
              </c:strCache>
            </c:strRef>
          </c:cat>
          <c:val>
            <c:numRef>
              <c:f>'Tablas y Graficos '!$H$508:$H$517</c:f>
              <c:numCache>
                <c:formatCode>0%</c:formatCode>
                <c:ptCount val="10"/>
                <c:pt idx="0">
                  <c:v>0.17496635262449528</c:v>
                </c:pt>
                <c:pt idx="1">
                  <c:v>6.3257065948855995E-2</c:v>
                </c:pt>
                <c:pt idx="2">
                  <c:v>0.5074024226110363</c:v>
                </c:pt>
                <c:pt idx="3">
                  <c:v>5.3835800807537013E-2</c:v>
                </c:pt>
                <c:pt idx="4">
                  <c:v>0.10767160161507403</c:v>
                </c:pt>
                <c:pt idx="5">
                  <c:v>3.6339165545087482E-2</c:v>
                </c:pt>
                <c:pt idx="6">
                  <c:v>5.3835800807537013E-3</c:v>
                </c:pt>
                <c:pt idx="7">
                  <c:v>1.6150740242261104E-2</c:v>
                </c:pt>
                <c:pt idx="8">
                  <c:v>3.3647375504710635E-2</c:v>
                </c:pt>
                <c:pt idx="9">
                  <c:v>1.3458950201884253E-3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A-4F4F-BBA5-9F7943079A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088044015"/>
        <c:axId val="2088048591"/>
        <c:axId val="0"/>
      </c:bar3DChart>
      <c:catAx>
        <c:axId val="2088044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88048591"/>
        <c:crosses val="autoZero"/>
        <c:auto val="1"/>
        <c:lblAlgn val="ctr"/>
        <c:lblOffset val="100"/>
        <c:noMultiLvlLbl val="0"/>
      </c:catAx>
      <c:valAx>
        <c:axId val="208804859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088044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'Tablas y Graficos '!$G$641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'!$F$642:$F$647</c:f>
              <c:strCache>
                <c:ptCount val="6"/>
                <c:pt idx="0">
                  <c:v>ADM</c:v>
                </c:pt>
                <c:pt idx="1">
                  <c:v>CAFI</c:v>
                </c:pt>
                <c:pt idx="2">
                  <c:v>CAIPI</c:v>
                </c:pt>
                <c:pt idx="3">
                  <c:v>CENTRO SS</c:v>
                </c:pt>
                <c:pt idx="4">
                  <c:v>REG</c:v>
                </c:pt>
                <c:pt idx="5">
                  <c:v>SEDE SS</c:v>
                </c:pt>
              </c:strCache>
            </c:strRef>
          </c:cat>
          <c:val>
            <c:numRef>
              <c:f>'Tablas y Graficos '!$G$642:$G$647</c:f>
              <c:numCache>
                <c:formatCode>#,##0</c:formatCode>
                <c:ptCount val="6"/>
                <c:pt idx="0">
                  <c:v>603</c:v>
                </c:pt>
                <c:pt idx="1">
                  <c:v>5005</c:v>
                </c:pt>
                <c:pt idx="2">
                  <c:v>6345</c:v>
                </c:pt>
                <c:pt idx="3">
                  <c:v>1157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3-4637-80D6-BFE7E7D0EB09}"/>
            </c:ext>
          </c:extLst>
        </c:ser>
        <c:ser>
          <c:idx val="1"/>
          <c:order val="1"/>
          <c:tx>
            <c:strRef>
              <c:f>'Tablas y Graficos '!$H$641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'!$F$642:$F$647</c:f>
              <c:strCache>
                <c:ptCount val="6"/>
                <c:pt idx="0">
                  <c:v>ADM</c:v>
                </c:pt>
                <c:pt idx="1">
                  <c:v>CAFI</c:v>
                </c:pt>
                <c:pt idx="2">
                  <c:v>CAIPI</c:v>
                </c:pt>
                <c:pt idx="3">
                  <c:v>CENTRO SS</c:v>
                </c:pt>
                <c:pt idx="4">
                  <c:v>REG</c:v>
                </c:pt>
                <c:pt idx="5">
                  <c:v>SEDE SS</c:v>
                </c:pt>
              </c:strCache>
            </c:strRef>
          </c:cat>
          <c:val>
            <c:numRef>
              <c:f>'Tablas y Graficos '!$H$642:$H$647</c:f>
              <c:numCache>
                <c:formatCode>#,##0</c:formatCode>
                <c:ptCount val="6"/>
                <c:pt idx="0">
                  <c:v>1054</c:v>
                </c:pt>
                <c:pt idx="1">
                  <c:v>1121</c:v>
                </c:pt>
                <c:pt idx="2">
                  <c:v>750</c:v>
                </c:pt>
                <c:pt idx="3">
                  <c:v>136</c:v>
                </c:pt>
                <c:pt idx="4">
                  <c:v>33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3-4637-80D6-BFE7E7D0EB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33964480"/>
        <c:axId val="533943680"/>
        <c:axId val="0"/>
      </c:bar3DChart>
      <c:catAx>
        <c:axId val="53396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3943680"/>
        <c:crosses val="autoZero"/>
        <c:auto val="1"/>
        <c:lblAlgn val="ctr"/>
        <c:lblOffset val="100"/>
        <c:noMultiLvlLbl val="0"/>
      </c:catAx>
      <c:valAx>
        <c:axId val="5339436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3396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6828-46AA-9C18-FEB7AA1110AC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6828-46AA-9C18-FEB7AA1110AC}"/>
              </c:ext>
            </c:extLst>
          </c:dPt>
          <c:dLbls>
            <c:dLbl>
              <c:idx val="0"/>
              <c:layout>
                <c:manualLayout>
                  <c:x val="0"/>
                  <c:y val="-4.52370657885579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28-46AA-9C18-FEB7AA1110AC}"/>
                </c:ext>
              </c:extLst>
            </c:dLbl>
            <c:dLbl>
              <c:idx val="1"/>
              <c:layout>
                <c:manualLayout>
                  <c:x val="-1.0149825078227704E-16"/>
                  <c:y val="-3.8277517205702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28-46AA-9C18-FEB7AA1110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'!$F$713:$F$714</c:f>
              <c:strCache>
                <c:ptCount val="2"/>
                <c:pt idx="0">
                  <c:v>Formación Básica</c:v>
                </c:pt>
                <c:pt idx="1">
                  <c:v>Formación Continua</c:v>
                </c:pt>
              </c:strCache>
            </c:strRef>
          </c:cat>
          <c:val>
            <c:numRef>
              <c:f>'Tablas y Graficos '!$G$713:$G$714</c:f>
              <c:numCache>
                <c:formatCode>#,##0</c:formatCode>
                <c:ptCount val="2"/>
                <c:pt idx="0">
                  <c:v>88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28-46AA-9C18-FEB7AA1110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36452383"/>
        <c:axId val="336436543"/>
        <c:axId val="0"/>
      </c:bar3DChart>
      <c:catAx>
        <c:axId val="336452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6436543"/>
        <c:crosses val="autoZero"/>
        <c:auto val="1"/>
        <c:lblAlgn val="ctr"/>
        <c:lblOffset val="100"/>
        <c:noMultiLvlLbl val="0"/>
      </c:catAx>
      <c:valAx>
        <c:axId val="33643654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36452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'Tablas y Graficos '!$H$601</c:f>
              <c:strCache>
                <c:ptCount val="1"/>
                <c:pt idx="0">
                  <c:v>Egresos 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'Tablas y Graficos '!$G$602:$G$621</c:f>
              <c:strCache>
                <c:ptCount val="20"/>
                <c:pt idx="0">
                  <c:v>AZUA</c:v>
                </c:pt>
                <c:pt idx="1">
                  <c:v>BAHORUCO</c:v>
                </c:pt>
                <c:pt idx="2">
                  <c:v>BARAHONA</c:v>
                </c:pt>
                <c:pt idx="3">
                  <c:v>DAJABÓN</c:v>
                </c:pt>
                <c:pt idx="4">
                  <c:v>DISTRITO NACIONAL</c:v>
                </c:pt>
                <c:pt idx="5">
                  <c:v>ELÍAS PIÑA</c:v>
                </c:pt>
                <c:pt idx="6">
                  <c:v>ESPAILLAT</c:v>
                </c:pt>
                <c:pt idx="7">
                  <c:v>HATO MAYOR</c:v>
                </c:pt>
                <c:pt idx="8">
                  <c:v>INDEPENDENCIA</c:v>
                </c:pt>
                <c:pt idx="9">
                  <c:v>LA VEGA</c:v>
                </c:pt>
                <c:pt idx="10">
                  <c:v>MARÍA TRINIDAD SÁNCHEZ</c:v>
                </c:pt>
                <c:pt idx="11">
                  <c:v>MONTE CRISTI</c:v>
                </c:pt>
                <c:pt idx="12">
                  <c:v>MONTE PLATA</c:v>
                </c:pt>
                <c:pt idx="13">
                  <c:v>PERAVIA</c:v>
                </c:pt>
                <c:pt idx="14">
                  <c:v>PUERTO PLATA</c:v>
                </c:pt>
                <c:pt idx="15">
                  <c:v>SAN CRISTÓBAL</c:v>
                </c:pt>
                <c:pt idx="16">
                  <c:v>SAN JUAN</c:v>
                </c:pt>
                <c:pt idx="17">
                  <c:v>SAN PEDRO DE MACORÍS</c:v>
                </c:pt>
                <c:pt idx="18">
                  <c:v>SANTIAGO</c:v>
                </c:pt>
                <c:pt idx="19">
                  <c:v>SANTO DOMINGO</c:v>
                </c:pt>
              </c:strCache>
            </c:strRef>
          </c:cat>
          <c:val>
            <c:numRef>
              <c:f>'Tablas y Graficos '!$H$602:$H$621</c:f>
              <c:numCache>
                <c:formatCode>General</c:formatCode>
                <c:ptCount val="20"/>
                <c:pt idx="0">
                  <c:v>145</c:v>
                </c:pt>
                <c:pt idx="1">
                  <c:v>5</c:v>
                </c:pt>
                <c:pt idx="2">
                  <c:v>89</c:v>
                </c:pt>
                <c:pt idx="3">
                  <c:v>4</c:v>
                </c:pt>
                <c:pt idx="4">
                  <c:v>187</c:v>
                </c:pt>
                <c:pt idx="5">
                  <c:v>15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52</c:v>
                </c:pt>
                <c:pt idx="10">
                  <c:v>1</c:v>
                </c:pt>
                <c:pt idx="11">
                  <c:v>22</c:v>
                </c:pt>
                <c:pt idx="12">
                  <c:v>122</c:v>
                </c:pt>
                <c:pt idx="13">
                  <c:v>21</c:v>
                </c:pt>
                <c:pt idx="14">
                  <c:v>44</c:v>
                </c:pt>
                <c:pt idx="15">
                  <c:v>3</c:v>
                </c:pt>
                <c:pt idx="16">
                  <c:v>86</c:v>
                </c:pt>
                <c:pt idx="17">
                  <c:v>1</c:v>
                </c:pt>
                <c:pt idx="18">
                  <c:v>5</c:v>
                </c:pt>
                <c:pt idx="19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E-4A71-876B-2C493EB1B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782639"/>
        <c:axId val="65780975"/>
      </c:barChart>
      <c:catAx>
        <c:axId val="657826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780975"/>
        <c:crosses val="autoZero"/>
        <c:auto val="1"/>
        <c:lblAlgn val="ctr"/>
        <c:lblOffset val="100"/>
        <c:noMultiLvlLbl val="0"/>
      </c:catAx>
      <c:valAx>
        <c:axId val="657809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782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Niños y Niñas que reciben servicios de Atención Integral por sexo según Regiones administrativas, INAIPI septiembre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'Tablas y Graficos '!$G$654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'!$F$655:$F$664</c:f>
              <c:strCache>
                <c:ptCount val="10"/>
                <c:pt idx="0">
                  <c:v>CIBAO NORDESTE</c:v>
                </c:pt>
                <c:pt idx="1">
                  <c:v>CIBAO NOROESTE</c:v>
                </c:pt>
                <c:pt idx="2">
                  <c:v>CIBAO NORTE</c:v>
                </c:pt>
                <c:pt idx="3">
                  <c:v>CIBAO SUR</c:v>
                </c:pt>
                <c:pt idx="4">
                  <c:v>EL VALLE</c:v>
                </c:pt>
                <c:pt idx="5">
                  <c:v>ENRIQUILLO</c:v>
                </c:pt>
                <c:pt idx="6">
                  <c:v>HIGUAMO</c:v>
                </c:pt>
                <c:pt idx="7">
                  <c:v>OZAMA O METROPOLITANA</c:v>
                </c:pt>
                <c:pt idx="8">
                  <c:v>VALDESIA</c:v>
                </c:pt>
                <c:pt idx="9">
                  <c:v>YUMA</c:v>
                </c:pt>
              </c:strCache>
            </c:strRef>
          </c:cat>
          <c:val>
            <c:numRef>
              <c:f>'Tablas y Graficos '!$G$655:$G$664</c:f>
              <c:numCache>
                <c:formatCode>#,##0</c:formatCode>
                <c:ptCount val="10"/>
                <c:pt idx="0">
                  <c:v>4274</c:v>
                </c:pt>
                <c:pt idx="1">
                  <c:v>3965</c:v>
                </c:pt>
                <c:pt idx="2">
                  <c:v>10243</c:v>
                </c:pt>
                <c:pt idx="3">
                  <c:v>2881</c:v>
                </c:pt>
                <c:pt idx="4">
                  <c:v>4577</c:v>
                </c:pt>
                <c:pt idx="5">
                  <c:v>5255</c:v>
                </c:pt>
                <c:pt idx="6">
                  <c:v>5869</c:v>
                </c:pt>
                <c:pt idx="7">
                  <c:v>29454</c:v>
                </c:pt>
                <c:pt idx="8">
                  <c:v>9914</c:v>
                </c:pt>
                <c:pt idx="9">
                  <c:v>5004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5-49C8-B8BA-C82325C074BC}"/>
            </c:ext>
          </c:extLst>
        </c:ser>
        <c:ser>
          <c:idx val="1"/>
          <c:order val="1"/>
          <c:tx>
            <c:strRef>
              <c:f>'Tablas y Graficos '!$H$654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'!$F$655:$F$664</c:f>
              <c:strCache>
                <c:ptCount val="10"/>
                <c:pt idx="0">
                  <c:v>CIBAO NORDESTE</c:v>
                </c:pt>
                <c:pt idx="1">
                  <c:v>CIBAO NOROESTE</c:v>
                </c:pt>
                <c:pt idx="2">
                  <c:v>CIBAO NORTE</c:v>
                </c:pt>
                <c:pt idx="3">
                  <c:v>CIBAO SUR</c:v>
                </c:pt>
                <c:pt idx="4">
                  <c:v>EL VALLE</c:v>
                </c:pt>
                <c:pt idx="5">
                  <c:v>ENRIQUILLO</c:v>
                </c:pt>
                <c:pt idx="6">
                  <c:v>HIGUAMO</c:v>
                </c:pt>
                <c:pt idx="7">
                  <c:v>OZAMA O METROPOLITANA</c:v>
                </c:pt>
                <c:pt idx="8">
                  <c:v>VALDESIA</c:v>
                </c:pt>
                <c:pt idx="9">
                  <c:v>YUMA</c:v>
                </c:pt>
              </c:strCache>
            </c:strRef>
          </c:cat>
          <c:val>
            <c:numRef>
              <c:f>'Tablas y Graficos '!$H$655:$H$664</c:f>
              <c:numCache>
                <c:formatCode>#,##0</c:formatCode>
                <c:ptCount val="10"/>
                <c:pt idx="0">
                  <c:v>4737</c:v>
                </c:pt>
                <c:pt idx="1">
                  <c:v>4165</c:v>
                </c:pt>
                <c:pt idx="2">
                  <c:v>10713</c:v>
                </c:pt>
                <c:pt idx="3">
                  <c:v>3033</c:v>
                </c:pt>
                <c:pt idx="4">
                  <c:v>4717</c:v>
                </c:pt>
                <c:pt idx="5">
                  <c:v>5307</c:v>
                </c:pt>
                <c:pt idx="6">
                  <c:v>6292</c:v>
                </c:pt>
                <c:pt idx="7">
                  <c:v>30423</c:v>
                </c:pt>
                <c:pt idx="8">
                  <c:v>10214</c:v>
                </c:pt>
                <c:pt idx="9">
                  <c:v>5090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5-49C8-B8BA-C82325C074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77598256"/>
        <c:axId val="377602416"/>
        <c:axId val="0"/>
      </c:bar3DChart>
      <c:catAx>
        <c:axId val="37759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7602416"/>
        <c:crosses val="autoZero"/>
        <c:auto val="1"/>
        <c:lblAlgn val="ctr"/>
        <c:lblOffset val="100"/>
        <c:noMultiLvlLbl val="0"/>
      </c:catAx>
      <c:valAx>
        <c:axId val="37760241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7759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latin typeface="Franklin Gothic Book" panose="020B0503020102020204" pitchFamily="34" charset="0"/>
              </a:rPr>
              <a:t>GRÁFICO</a:t>
            </a:r>
            <a:r>
              <a:rPr lang="en-US" baseline="0">
                <a:latin typeface="Franklin Gothic Book" panose="020B0503020102020204" pitchFamily="34" charset="0"/>
              </a:rPr>
              <a:t> 01 -</a:t>
            </a:r>
            <a:r>
              <a:rPr lang="en-US">
                <a:latin typeface="Franklin Gothic Book" panose="020B0503020102020204" pitchFamily="34" charset="0"/>
              </a:rPr>
              <a:t> SERVICIOS POR REGIONES ADMINISTRATIVAS</a:t>
            </a:r>
          </a:p>
          <a:p>
            <a:pPr>
              <a:defRPr>
                <a:latin typeface="Franklin Gothic Book" panose="020B0503020102020204" pitchFamily="34" charset="0"/>
              </a:defRPr>
            </a:pPr>
            <a:r>
              <a:rPr lang="en-US" b="0">
                <a:latin typeface="Franklin Gothic Book" panose="020B0503020102020204" pitchFamily="34" charset="0"/>
              </a:rPr>
              <a:t>(Porcentaje)</a:t>
            </a:r>
          </a:p>
        </c:rich>
      </c:tx>
      <c:layout>
        <c:manualLayout>
          <c:xMode val="edge"/>
          <c:yMode val="edge"/>
          <c:x val="0.18793429593679306"/>
          <c:y val="1.8958066902329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Graficos '!$I$171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'!$F$230:$F$239</c:f>
              <c:strCache>
                <c:ptCount val="10"/>
                <c:pt idx="0">
                  <c:v>Metropolitana</c:v>
                </c:pt>
                <c:pt idx="1">
                  <c:v>Cibao Norte</c:v>
                </c:pt>
                <c:pt idx="2">
                  <c:v>Cibao Sur</c:v>
                </c:pt>
                <c:pt idx="3">
                  <c:v>Cibao Nordeste</c:v>
                </c:pt>
                <c:pt idx="4">
                  <c:v>Cibao Noroeste</c:v>
                </c:pt>
                <c:pt idx="5">
                  <c:v>Valdesia </c:v>
                </c:pt>
                <c:pt idx="6">
                  <c:v>Enriquillo</c:v>
                </c:pt>
                <c:pt idx="7">
                  <c:v>El Valle</c:v>
                </c:pt>
                <c:pt idx="8">
                  <c:v>Yuma</c:v>
                </c:pt>
                <c:pt idx="9">
                  <c:v>Higuamo</c:v>
                </c:pt>
              </c:strCache>
            </c:strRef>
          </c:cat>
          <c:val>
            <c:numRef>
              <c:f>'Tablas y Graficos '!$R$230:$R$239</c:f>
              <c:numCache>
                <c:formatCode>0%</c:formatCode>
                <c:ptCount val="10"/>
                <c:pt idx="0">
                  <c:v>0.31763122476446837</c:v>
                </c:pt>
                <c:pt idx="1">
                  <c:v>0.1224764468371467</c:v>
                </c:pt>
                <c:pt idx="2">
                  <c:v>4.4414535666218037E-2</c:v>
                </c:pt>
                <c:pt idx="3">
                  <c:v>7.5370121130551818E-2</c:v>
                </c:pt>
                <c:pt idx="4">
                  <c:v>5.518169582772544E-2</c:v>
                </c:pt>
                <c:pt idx="5">
                  <c:v>0.12516823687752354</c:v>
                </c:pt>
                <c:pt idx="6">
                  <c:v>7.8061911170928672E-2</c:v>
                </c:pt>
                <c:pt idx="7">
                  <c:v>6.1911170928667561E-2</c:v>
                </c:pt>
                <c:pt idx="8">
                  <c:v>5.9219380888290714E-2</c:v>
                </c:pt>
                <c:pt idx="9">
                  <c:v>6.0565275908479141E-2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3-4385-B5AA-CC0995EE1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10144"/>
        <c:axId val="635510536"/>
      </c:barChart>
      <c:catAx>
        <c:axId val="63551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10536"/>
        <c:crosses val="autoZero"/>
        <c:auto val="1"/>
        <c:lblAlgn val="ctr"/>
        <c:lblOffset val="100"/>
        <c:noMultiLvlLbl val="0"/>
      </c:catAx>
      <c:valAx>
        <c:axId val="63551053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63551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>
                <a:latin typeface="Franklin Gothic Book" panose="020B0503020102020204" pitchFamily="34" charset="0"/>
              </a:rPr>
              <a:t>GRÁFICO</a:t>
            </a:r>
            <a:r>
              <a:rPr lang="en-US" baseline="0">
                <a:latin typeface="Franklin Gothic Book" panose="020B0503020102020204" pitchFamily="34" charset="0"/>
              </a:rPr>
              <a:t> 02 -</a:t>
            </a:r>
            <a:r>
              <a:rPr lang="en-US">
                <a:latin typeface="Franklin Gothic Book" panose="020B0503020102020204" pitchFamily="34" charset="0"/>
              </a:rPr>
              <a:t> COBERTURA POR REGIONES</a:t>
            </a:r>
            <a:r>
              <a:rPr lang="en-US" baseline="0">
                <a:latin typeface="Franklin Gothic Book" panose="020B0503020102020204" pitchFamily="34" charset="0"/>
              </a:rPr>
              <a:t> ADMINISTRATIVAS</a:t>
            </a:r>
            <a:endParaRPr lang="en-US">
              <a:latin typeface="Franklin Gothic Book" panose="020B0503020102020204" pitchFamily="34" charset="0"/>
            </a:endParaRPr>
          </a:p>
          <a:p>
            <a:pPr>
              <a:defRPr>
                <a:latin typeface="Franklin Gothic Book" panose="020B0503020102020204" pitchFamily="34" charset="0"/>
              </a:defRPr>
            </a:pPr>
            <a:r>
              <a:rPr lang="en-US" b="0">
                <a:latin typeface="Franklin Gothic Book" panose="020B0503020102020204" pitchFamily="34" charset="0"/>
              </a:rPr>
              <a:t>(Miles)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24501694989238"/>
          <c:y val="0.20780456036658121"/>
          <c:w val="0.84548121091371964"/>
          <c:h val="0.54159514549423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'Tablas y Graficos '!$J$171</c:f>
              <c:strCache>
                <c:ptCount val="1"/>
                <c:pt idx="0">
                  <c:v>NNs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'!$F$230:$F$240</c:f>
              <c:strCache>
                <c:ptCount val="11"/>
                <c:pt idx="0">
                  <c:v>Metropolitana</c:v>
                </c:pt>
                <c:pt idx="1">
                  <c:v>Cibao Norte</c:v>
                </c:pt>
                <c:pt idx="2">
                  <c:v>Cibao Sur</c:v>
                </c:pt>
                <c:pt idx="3">
                  <c:v>Cibao Nordeste</c:v>
                </c:pt>
                <c:pt idx="4">
                  <c:v>Cibao Noroeste</c:v>
                </c:pt>
                <c:pt idx="5">
                  <c:v>Valdesia </c:v>
                </c:pt>
                <c:pt idx="6">
                  <c:v>Enriquillo</c:v>
                </c:pt>
                <c:pt idx="7">
                  <c:v>El Valle</c:v>
                </c:pt>
                <c:pt idx="8">
                  <c:v>Yuma</c:v>
                </c:pt>
                <c:pt idx="9">
                  <c:v>Higuamo</c:v>
                </c:pt>
                <c:pt idx="10">
                  <c:v>Total </c:v>
                </c:pt>
              </c:strCache>
            </c:strRef>
          </c:cat>
          <c:val>
            <c:numRef>
              <c:f>'Tablas y Graficos '!$U$230:$U$240</c:f>
              <c:numCache>
                <c:formatCode>#,##0</c:formatCode>
                <c:ptCount val="11"/>
                <c:pt idx="0">
                  <c:v>76573</c:v>
                </c:pt>
                <c:pt idx="1">
                  <c:v>27711</c:v>
                </c:pt>
                <c:pt idx="2">
                  <c:v>9160</c:v>
                </c:pt>
                <c:pt idx="3">
                  <c:v>12632</c:v>
                </c:pt>
                <c:pt idx="4">
                  <c:v>12039</c:v>
                </c:pt>
                <c:pt idx="5">
                  <c:v>23948</c:v>
                </c:pt>
                <c:pt idx="6">
                  <c:v>13665</c:v>
                </c:pt>
                <c:pt idx="7">
                  <c:v>12183</c:v>
                </c:pt>
                <c:pt idx="8">
                  <c:v>12984</c:v>
                </c:pt>
                <c:pt idx="9">
                  <c:v>13803</c:v>
                </c:pt>
                <c:pt idx="10">
                  <c:v>214698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7-495F-923F-40FCD49C5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515240"/>
        <c:axId val="635515632"/>
      </c:barChart>
      <c:catAx>
        <c:axId val="63551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15632"/>
        <c:crosses val="autoZero"/>
        <c:auto val="1"/>
        <c:lblAlgn val="ctr"/>
        <c:lblOffset val="100"/>
        <c:noMultiLvlLbl val="0"/>
      </c:catAx>
      <c:valAx>
        <c:axId val="63551563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3551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ysClr val="windowText" lastClr="000000"/>
                </a:solidFill>
              </a:rPr>
              <a:t>GRÁFICO</a:t>
            </a:r>
            <a:r>
              <a:rPr lang="en-US" sz="1600" b="1" baseline="0">
                <a:solidFill>
                  <a:sysClr val="windowText" lastClr="000000"/>
                </a:solidFill>
              </a:rPr>
              <a:t> 03 - POBLACIÓN DE </a:t>
            </a:r>
            <a:r>
              <a:rPr lang="en-US" sz="1600" b="1">
                <a:solidFill>
                  <a:sysClr val="windowText" lastClr="000000"/>
                </a:solidFill>
              </a:rPr>
              <a:t>NNs POR SEXO</a:t>
            </a:r>
          </a:p>
          <a:p>
            <a:pPr>
              <a:defRPr sz="1600" b="1">
                <a:solidFill>
                  <a:sysClr val="windowText" lastClr="000000"/>
                </a:solidFill>
              </a:defRPr>
            </a:pPr>
            <a:r>
              <a:rPr lang="en-US" sz="1600" b="1">
                <a:solidFill>
                  <a:sysClr val="windowText" lastClr="000000"/>
                </a:solidFill>
              </a:rPr>
              <a:t>(</a:t>
            </a:r>
            <a:r>
              <a:rPr lang="en-US" sz="1600" b="0">
                <a:solidFill>
                  <a:sysClr val="windowText" lastClr="000000"/>
                </a:solidFill>
              </a:rPr>
              <a:t>Porcentaje</a:t>
            </a:r>
            <a:r>
              <a:rPr lang="en-US" sz="1600" b="1">
                <a:solidFill>
                  <a:sysClr val="windowText" lastClr="000000"/>
                </a:solidFill>
              </a:rPr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'Tablas y Graficos '!$F$125</c:f>
              <c:strCache>
                <c:ptCount val="1"/>
                <c:pt idx="0">
                  <c:v>Cantidad de NN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043-48A6-BF70-0C258B8FA3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043-48A6-BF70-0C258B8FA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('Tablas y Graficos '!$G$124,'Tablas y Graficos '!$I$124)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('Tablas y Graficos '!$H$125,'Tablas y Graficos '!$J$125)</c:f>
              <c:numCache>
                <c:formatCode>0%</c:formatCode>
                <c:ptCount val="2"/>
                <c:pt idx="0">
                  <c:v>0.49000000000000005</c:v>
                </c:pt>
                <c:pt idx="1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43-48A6-BF70-0C258B8FA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317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 sz="1400" b="1" i="0" baseline="0">
                <a:effectLst/>
                <a:latin typeface="Franklin Gothic Book" panose="020B0503020102020204" pitchFamily="34" charset="0"/>
              </a:rPr>
              <a:t>GRÁFICO 04 - COBERTURA DE LOS SERVICIOS QUE OFRECE EL INAIPI POR EDAD SIMPLE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/>
                </a:solidFill>
                <a:latin typeface="Franklin Gothic Book" panose="020B0503020102020204" pitchFamily="34" charset="0"/>
              </a:defRPr>
            </a:pPr>
            <a:r>
              <a:rPr lang="en-US" sz="1400" b="0" i="0" baseline="0">
                <a:effectLst/>
                <a:latin typeface="Franklin Gothic Book" panose="020B0503020102020204" pitchFamily="34" charset="0"/>
              </a:rPr>
              <a:t>(Miles)</a:t>
            </a:r>
            <a:endParaRPr lang="es-DO" sz="1400" b="0">
              <a:effectLst/>
              <a:latin typeface="Franklin Gothic Book" panose="020B05030201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/>
                </a:solidFill>
                <a:latin typeface="Franklin Gothic Book" panose="020B0503020102020204" pitchFamily="34" charset="0"/>
              </a:defRPr>
            </a:pPr>
            <a:endParaRPr lang="en-US" sz="1400">
              <a:latin typeface="Franklin Gothic Book" panose="020B0503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'Tablas y Graficos '!$G$158</c:f>
              <c:strCache>
                <c:ptCount val="1"/>
                <c:pt idx="0">
                  <c:v>Cantidad de NNs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dk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'Tablas y Graficos '!$F$159:$F$164</c:f>
              <c:strCache>
                <c:ptCount val="6"/>
                <c:pt idx="0">
                  <c:v>0 año</c:v>
                </c:pt>
                <c:pt idx="1">
                  <c:v>1 año</c:v>
                </c:pt>
                <c:pt idx="2">
                  <c:v>2 años</c:v>
                </c:pt>
                <c:pt idx="3">
                  <c:v>3 años</c:v>
                </c:pt>
                <c:pt idx="4">
                  <c:v>4 años</c:v>
                </c:pt>
                <c:pt idx="5">
                  <c:v>5 años</c:v>
                </c:pt>
              </c:strCache>
            </c:strRef>
          </c:cat>
          <c:val>
            <c:numRef>
              <c:f>'Tablas y Graficos '!$G$159:$G$164</c:f>
              <c:numCache>
                <c:formatCode>#,##0</c:formatCode>
                <c:ptCount val="6"/>
                <c:pt idx="0">
                  <c:v>21641.558400000002</c:v>
                </c:pt>
                <c:pt idx="1">
                  <c:v>43261.646999999997</c:v>
                </c:pt>
                <c:pt idx="2">
                  <c:v>50625.788399999998</c:v>
                </c:pt>
                <c:pt idx="3">
                  <c:v>50432.5602</c:v>
                </c:pt>
                <c:pt idx="4">
                  <c:v>42252.566400000003</c:v>
                </c:pt>
                <c:pt idx="5">
                  <c:v>6483.8796000000002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1-4EFC-A718-A1328CB78E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635508968"/>
        <c:axId val="635509360"/>
      </c:barChart>
      <c:catAx>
        <c:axId val="635508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s-DO"/>
          </a:p>
        </c:txPr>
        <c:crossAx val="635509360"/>
        <c:crosses val="autoZero"/>
        <c:auto val="1"/>
        <c:lblAlgn val="ctr"/>
        <c:lblOffset val="100"/>
        <c:noMultiLvlLbl val="0"/>
      </c:catAx>
      <c:valAx>
        <c:axId val="63550936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35508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/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lt1"/>
    </a:solidFill>
    <a:ln w="381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1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21" Type="http://schemas.openxmlformats.org/officeDocument/2006/relationships/chart" Target="../charts/chart19.xml"/><Relationship Id="rId34" Type="http://schemas.openxmlformats.org/officeDocument/2006/relationships/chart" Target="../charts/chart32.xml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33" Type="http://schemas.openxmlformats.org/officeDocument/2006/relationships/chart" Target="../charts/chart31.xml"/><Relationship Id="rId38" Type="http://schemas.openxmlformats.org/officeDocument/2006/relationships/chart" Target="../charts/chart36.xml"/><Relationship Id="rId2" Type="http://schemas.openxmlformats.org/officeDocument/2006/relationships/image" Target="../media/image1.png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29" Type="http://schemas.openxmlformats.org/officeDocument/2006/relationships/chart" Target="../charts/chart27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24" Type="http://schemas.openxmlformats.org/officeDocument/2006/relationships/chart" Target="../charts/chart22.xml"/><Relationship Id="rId32" Type="http://schemas.openxmlformats.org/officeDocument/2006/relationships/chart" Target="../charts/chart30.xml"/><Relationship Id="rId37" Type="http://schemas.openxmlformats.org/officeDocument/2006/relationships/chart" Target="../charts/chart35.xml"/><Relationship Id="rId5" Type="http://schemas.openxmlformats.org/officeDocument/2006/relationships/chart" Target="../charts/chart3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28" Type="http://schemas.openxmlformats.org/officeDocument/2006/relationships/chart" Target="../charts/chart26.xml"/><Relationship Id="rId36" Type="http://schemas.openxmlformats.org/officeDocument/2006/relationships/chart" Target="../charts/chart34.xml"/><Relationship Id="rId10" Type="http://schemas.openxmlformats.org/officeDocument/2006/relationships/chart" Target="../charts/chart8.xml"/><Relationship Id="rId19" Type="http://schemas.openxmlformats.org/officeDocument/2006/relationships/chart" Target="../charts/chart17.xml"/><Relationship Id="rId31" Type="http://schemas.openxmlformats.org/officeDocument/2006/relationships/chart" Target="../charts/chart29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Relationship Id="rId30" Type="http://schemas.openxmlformats.org/officeDocument/2006/relationships/chart" Target="../charts/chart28.xml"/><Relationship Id="rId35" Type="http://schemas.openxmlformats.org/officeDocument/2006/relationships/chart" Target="../charts/chart33.xml"/><Relationship Id="rId8" Type="http://schemas.openxmlformats.org/officeDocument/2006/relationships/chart" Target="../charts/chart6.xml"/><Relationship Id="rId3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452438</xdr:colOff>
      <xdr:row>163</xdr:row>
      <xdr:rowOff>202406</xdr:rowOff>
    </xdr:from>
    <xdr:to>
      <xdr:col>42</xdr:col>
      <xdr:colOff>952500</xdr:colOff>
      <xdr:row>177</xdr:row>
      <xdr:rowOff>26193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470BB39-353B-4804-A27D-1A590C09F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383957</xdr:colOff>
      <xdr:row>0</xdr:row>
      <xdr:rowOff>71289</xdr:rowOff>
    </xdr:from>
    <xdr:to>
      <xdr:col>6</xdr:col>
      <xdr:colOff>540474</xdr:colOff>
      <xdr:row>7</xdr:row>
      <xdr:rowOff>176007</xdr:rowOff>
    </xdr:to>
    <xdr:pic>
      <xdr:nvPicPr>
        <xdr:cNvPr id="3" name="Imagen 2" descr="Presidencia Logo">
          <a:extLst>
            <a:ext uri="{FF2B5EF4-FFF2-40B4-BE49-F238E27FC236}">
              <a16:creationId xmlns:a16="http://schemas.microsoft.com/office/drawing/2014/main" id="{F85126CD-FD08-4F08-8368-0308A46E3F1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2357" y="71289"/>
          <a:ext cx="2280592" cy="14382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667047</xdr:colOff>
      <xdr:row>0</xdr:row>
      <xdr:rowOff>119804</xdr:rowOff>
    </xdr:from>
    <xdr:to>
      <xdr:col>8</xdr:col>
      <xdr:colOff>1003559</xdr:colOff>
      <xdr:row>8</xdr:row>
      <xdr:rowOff>74541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06B94D-6BB7-482C-A2E1-49165166F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48772" y="119804"/>
          <a:ext cx="1641437" cy="1478737"/>
        </a:xfrm>
        <a:prstGeom prst="rect">
          <a:avLst/>
        </a:prstGeom>
      </xdr:spPr>
    </xdr:pic>
    <xdr:clientData/>
  </xdr:twoCellAnchor>
  <xdr:twoCellAnchor>
    <xdr:from>
      <xdr:col>3</xdr:col>
      <xdr:colOff>408214</xdr:colOff>
      <xdr:row>1045</xdr:row>
      <xdr:rowOff>54430</xdr:rowOff>
    </xdr:from>
    <xdr:to>
      <xdr:col>10</xdr:col>
      <xdr:colOff>40820</xdr:colOff>
      <xdr:row>1074</xdr:row>
      <xdr:rowOff>175192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1BEA233-9105-41FA-B957-FBD4F955D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101299</xdr:colOff>
      <xdr:row>1094</xdr:row>
      <xdr:rowOff>42334</xdr:rowOff>
    </xdr:from>
    <xdr:to>
      <xdr:col>9</xdr:col>
      <xdr:colOff>957338</xdr:colOff>
      <xdr:row>1114</xdr:row>
      <xdr:rowOff>1511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4294A08-746D-4A07-9CAD-866F8B0F0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635000</xdr:colOff>
      <xdr:row>548</xdr:row>
      <xdr:rowOff>14915</xdr:rowOff>
    </xdr:from>
    <xdr:to>
      <xdr:col>20</xdr:col>
      <xdr:colOff>376813</xdr:colOff>
      <xdr:row>568</xdr:row>
      <xdr:rowOff>47624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A5B0325-F9E8-457A-A6DF-057F2D077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435430</xdr:colOff>
      <xdr:row>1120</xdr:row>
      <xdr:rowOff>95250</xdr:rowOff>
    </xdr:from>
    <xdr:to>
      <xdr:col>18</xdr:col>
      <xdr:colOff>793750</xdr:colOff>
      <xdr:row>1147</xdr:row>
      <xdr:rowOff>54428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F0D8280-67AE-470A-A49D-41331BF21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414129</xdr:colOff>
      <xdr:row>10</xdr:row>
      <xdr:rowOff>574490</xdr:rowOff>
    </xdr:from>
    <xdr:to>
      <xdr:col>18</xdr:col>
      <xdr:colOff>880726</xdr:colOff>
      <xdr:row>25</xdr:row>
      <xdr:rowOff>93179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AEBEAD3D-DA11-4A2E-BDE5-58D29DA64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1052812</xdr:colOff>
      <xdr:row>13</xdr:row>
      <xdr:rowOff>108735</xdr:rowOff>
    </xdr:from>
    <xdr:to>
      <xdr:col>30</xdr:col>
      <xdr:colOff>497437</xdr:colOff>
      <xdr:row>27</xdr:row>
      <xdr:rowOff>41427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91F695C4-B487-47A7-88D7-241F3AB769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566439</xdr:colOff>
      <xdr:row>27</xdr:row>
      <xdr:rowOff>93639</xdr:rowOff>
    </xdr:from>
    <xdr:to>
      <xdr:col>19</xdr:col>
      <xdr:colOff>13784</xdr:colOff>
      <xdr:row>47</xdr:row>
      <xdr:rowOff>151090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36A55F5-BE57-4176-A41A-B495741A79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618894</xdr:colOff>
      <xdr:row>50</xdr:row>
      <xdr:rowOff>53608</xdr:rowOff>
    </xdr:from>
    <xdr:to>
      <xdr:col>19</xdr:col>
      <xdr:colOff>59436</xdr:colOff>
      <xdr:row>72</xdr:row>
      <xdr:rowOff>170189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95C31615-9C8A-488E-9911-20703D6288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712995</xdr:colOff>
      <xdr:row>74</xdr:row>
      <xdr:rowOff>159210</xdr:rowOff>
    </xdr:from>
    <xdr:to>
      <xdr:col>19</xdr:col>
      <xdr:colOff>103040</xdr:colOff>
      <xdr:row>95</xdr:row>
      <xdr:rowOff>137326</xdr:rowOff>
    </xdr:to>
    <xdr:graphicFrame macro="">
      <xdr:nvGraphicFramePr>
        <xdr:cNvPr id="13" name="Chart 5">
          <a:extLst>
            <a:ext uri="{FF2B5EF4-FFF2-40B4-BE49-F238E27FC236}">
              <a16:creationId xmlns:a16="http://schemas.microsoft.com/office/drawing/2014/main" id="{A183F4FB-A7AB-42A0-BC55-E0F63992E2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174627</xdr:colOff>
      <xdr:row>97</xdr:row>
      <xdr:rowOff>104682</xdr:rowOff>
    </xdr:from>
    <xdr:to>
      <xdr:col>20</xdr:col>
      <xdr:colOff>955492</xdr:colOff>
      <xdr:row>112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3905ACDB-538B-4B5E-9307-7027B498D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1261257</xdr:colOff>
      <xdr:row>127</xdr:row>
      <xdr:rowOff>53375</xdr:rowOff>
    </xdr:from>
    <xdr:to>
      <xdr:col>18</xdr:col>
      <xdr:colOff>901424</xdr:colOff>
      <xdr:row>140</xdr:row>
      <xdr:rowOff>17089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32AF3B82-B9E5-4631-A51B-283BB5235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826189</xdr:colOff>
      <xdr:row>141</xdr:row>
      <xdr:rowOff>169793</xdr:rowOff>
    </xdr:from>
    <xdr:to>
      <xdr:col>18</xdr:col>
      <xdr:colOff>466356</xdr:colOff>
      <xdr:row>163</xdr:row>
      <xdr:rowOff>17090</xdr:rowOff>
    </xdr:to>
    <xdr:graphicFrame macro="">
      <xdr:nvGraphicFramePr>
        <xdr:cNvPr id="16" name="Chart 2">
          <a:extLst>
            <a:ext uri="{FF2B5EF4-FFF2-40B4-BE49-F238E27FC236}">
              <a16:creationId xmlns:a16="http://schemas.microsoft.com/office/drawing/2014/main" id="{A46CA17E-A623-43A9-AD8E-A28C44F68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402167</xdr:colOff>
      <xdr:row>164</xdr:row>
      <xdr:rowOff>63501</xdr:rowOff>
    </xdr:from>
    <xdr:to>
      <xdr:col>21</xdr:col>
      <xdr:colOff>497417</xdr:colOff>
      <xdr:row>181</xdr:row>
      <xdr:rowOff>129456</xdr:rowOff>
    </xdr:to>
    <xdr:graphicFrame macro="">
      <xdr:nvGraphicFramePr>
        <xdr:cNvPr id="17" name="Chart 2">
          <a:extLst>
            <a:ext uri="{FF2B5EF4-FFF2-40B4-BE49-F238E27FC236}">
              <a16:creationId xmlns:a16="http://schemas.microsoft.com/office/drawing/2014/main" id="{4357CF2F-643D-418E-9668-C364333F2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17</xdr:col>
      <xdr:colOff>453242</xdr:colOff>
      <xdr:row>182</xdr:row>
      <xdr:rowOff>36580</xdr:rowOff>
    </xdr:from>
    <xdr:to>
      <xdr:col>27</xdr:col>
      <xdr:colOff>27492</xdr:colOff>
      <xdr:row>199</xdr:row>
      <xdr:rowOff>152931</xdr:rowOff>
    </xdr:to>
    <xdr:graphicFrame macro="">
      <xdr:nvGraphicFramePr>
        <xdr:cNvPr id="18" name="Chart 2">
          <a:extLst>
            <a:ext uri="{FF2B5EF4-FFF2-40B4-BE49-F238E27FC236}">
              <a16:creationId xmlns:a16="http://schemas.microsoft.com/office/drawing/2014/main" id="{D2DBA8DC-5F53-43C5-A3D6-D276113D5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17</xdr:col>
      <xdr:colOff>453242</xdr:colOff>
      <xdr:row>201</xdr:row>
      <xdr:rowOff>64421</xdr:rowOff>
    </xdr:from>
    <xdr:to>
      <xdr:col>27</xdr:col>
      <xdr:colOff>79529</xdr:colOff>
      <xdr:row>217</xdr:row>
      <xdr:rowOff>91823</xdr:rowOff>
    </xdr:to>
    <xdr:graphicFrame macro="">
      <xdr:nvGraphicFramePr>
        <xdr:cNvPr id="19" name="Chart 2">
          <a:extLst>
            <a:ext uri="{FF2B5EF4-FFF2-40B4-BE49-F238E27FC236}">
              <a16:creationId xmlns:a16="http://schemas.microsoft.com/office/drawing/2014/main" id="{9166E898-E657-44C4-B05F-03BA4946F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21</xdr:col>
      <xdr:colOff>178996</xdr:colOff>
      <xdr:row>220</xdr:row>
      <xdr:rowOff>83284</xdr:rowOff>
    </xdr:from>
    <xdr:to>
      <xdr:col>31</xdr:col>
      <xdr:colOff>71216</xdr:colOff>
      <xdr:row>234</xdr:row>
      <xdr:rowOff>204426</xdr:rowOff>
    </xdr:to>
    <xdr:graphicFrame macro="">
      <xdr:nvGraphicFramePr>
        <xdr:cNvPr id="20" name="Chart 2">
          <a:extLst>
            <a:ext uri="{FF2B5EF4-FFF2-40B4-BE49-F238E27FC236}">
              <a16:creationId xmlns:a16="http://schemas.microsoft.com/office/drawing/2014/main" id="{86048086-CE68-4969-9841-E2F43C0CB4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18</xdr:col>
      <xdr:colOff>1190164</xdr:colOff>
      <xdr:row>243</xdr:row>
      <xdr:rowOff>199013</xdr:rowOff>
    </xdr:from>
    <xdr:to>
      <xdr:col>29</xdr:col>
      <xdr:colOff>312988</xdr:colOff>
      <xdr:row>259</xdr:row>
      <xdr:rowOff>2358</xdr:rowOff>
    </xdr:to>
    <xdr:graphicFrame macro="">
      <xdr:nvGraphicFramePr>
        <xdr:cNvPr id="21" name="Chart 2">
          <a:extLst>
            <a:ext uri="{FF2B5EF4-FFF2-40B4-BE49-F238E27FC236}">
              <a16:creationId xmlns:a16="http://schemas.microsoft.com/office/drawing/2014/main" id="{0044D13B-0FE7-4338-A2F9-942BA4A1B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18</xdr:col>
      <xdr:colOff>1014620</xdr:colOff>
      <xdr:row>262</xdr:row>
      <xdr:rowOff>113885</xdr:rowOff>
    </xdr:from>
    <xdr:to>
      <xdr:col>29</xdr:col>
      <xdr:colOff>229020</xdr:colOff>
      <xdr:row>279</xdr:row>
      <xdr:rowOff>141684</xdr:rowOff>
    </xdr:to>
    <xdr:graphicFrame macro="">
      <xdr:nvGraphicFramePr>
        <xdr:cNvPr id="22" name="Chart 2">
          <a:extLst>
            <a:ext uri="{FF2B5EF4-FFF2-40B4-BE49-F238E27FC236}">
              <a16:creationId xmlns:a16="http://schemas.microsoft.com/office/drawing/2014/main" id="{B1E1C5F1-76AA-4F28-9BCC-B0293ED34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16</xdr:col>
      <xdr:colOff>31060</xdr:colOff>
      <xdr:row>281</xdr:row>
      <xdr:rowOff>62121</xdr:rowOff>
    </xdr:from>
    <xdr:to>
      <xdr:col>39</xdr:col>
      <xdr:colOff>222250</xdr:colOff>
      <xdr:row>298</xdr:row>
      <xdr:rowOff>99162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6D0449DA-090B-4EBC-BC37-2F66346BE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16</xdr:col>
      <xdr:colOff>31061</xdr:colOff>
      <xdr:row>301</xdr:row>
      <xdr:rowOff>176005</xdr:rowOff>
    </xdr:from>
    <xdr:to>
      <xdr:col>27</xdr:col>
      <xdr:colOff>582281</xdr:colOff>
      <xdr:row>313</xdr:row>
      <xdr:rowOff>137964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BFC16BFF-BA42-475C-B7D8-7BEFEA500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15</xdr:col>
      <xdr:colOff>740371</xdr:colOff>
      <xdr:row>315</xdr:row>
      <xdr:rowOff>424483</xdr:rowOff>
    </xdr:from>
    <xdr:to>
      <xdr:col>26</xdr:col>
      <xdr:colOff>683314</xdr:colOff>
      <xdr:row>335</xdr:row>
      <xdr:rowOff>316120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364F7F90-DBC2-4066-9EDA-E86490CA8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28</xdr:col>
      <xdr:colOff>423333</xdr:colOff>
      <xdr:row>299</xdr:row>
      <xdr:rowOff>127000</xdr:rowOff>
    </xdr:from>
    <xdr:to>
      <xdr:col>51</xdr:col>
      <xdr:colOff>95250</xdr:colOff>
      <xdr:row>312</xdr:row>
      <xdr:rowOff>10584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48D7355E-0E6A-479A-9189-FCCC0C15DE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15</xdr:col>
      <xdr:colOff>693668</xdr:colOff>
      <xdr:row>338</xdr:row>
      <xdr:rowOff>0</xdr:rowOff>
    </xdr:from>
    <xdr:to>
      <xdr:col>25</xdr:col>
      <xdr:colOff>438023</xdr:colOff>
      <xdr:row>361</xdr:row>
      <xdr:rowOff>109358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CB8A019B-8EF7-4BCE-A331-F8000F934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15</xdr:col>
      <xdr:colOff>579784</xdr:colOff>
      <xdr:row>367</xdr:row>
      <xdr:rowOff>165653</xdr:rowOff>
    </xdr:from>
    <xdr:to>
      <xdr:col>27</xdr:col>
      <xdr:colOff>56533</xdr:colOff>
      <xdr:row>387</xdr:row>
      <xdr:rowOff>187576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17FAAD5B-E3CF-4130-AF59-20CEE35387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15</xdr:col>
      <xdr:colOff>517664</xdr:colOff>
      <xdr:row>394</xdr:row>
      <xdr:rowOff>134592</xdr:rowOff>
    </xdr:from>
    <xdr:to>
      <xdr:col>30</xdr:col>
      <xdr:colOff>1326455</xdr:colOff>
      <xdr:row>418</xdr:row>
      <xdr:rowOff>169596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1E24FAAC-F428-4F8E-ACEA-4F895918C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15</xdr:col>
      <xdr:colOff>300244</xdr:colOff>
      <xdr:row>422</xdr:row>
      <xdr:rowOff>176006</xdr:rowOff>
    </xdr:from>
    <xdr:to>
      <xdr:col>25</xdr:col>
      <xdr:colOff>186718</xdr:colOff>
      <xdr:row>445</xdr:row>
      <xdr:rowOff>73032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94B8D658-48C5-4FDA-9967-778ECE9EC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15</xdr:col>
      <xdr:colOff>227771</xdr:colOff>
      <xdr:row>450</xdr:row>
      <xdr:rowOff>124240</xdr:rowOff>
    </xdr:from>
    <xdr:to>
      <xdr:col>33</xdr:col>
      <xdr:colOff>746125</xdr:colOff>
      <xdr:row>477</xdr:row>
      <xdr:rowOff>79375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AE736DCD-D395-4CA3-A231-57CFD0D07C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15</xdr:col>
      <xdr:colOff>113886</xdr:colOff>
      <xdr:row>488</xdr:row>
      <xdr:rowOff>41412</xdr:rowOff>
    </xdr:from>
    <xdr:to>
      <xdr:col>24</xdr:col>
      <xdr:colOff>367457</xdr:colOff>
      <xdr:row>510</xdr:row>
      <xdr:rowOff>159697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D6F89992-B405-4880-AC7B-A029A4130F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14</xdr:col>
      <xdr:colOff>821359</xdr:colOff>
      <xdr:row>516</xdr:row>
      <xdr:rowOff>132061</xdr:rowOff>
    </xdr:from>
    <xdr:to>
      <xdr:col>29</xdr:col>
      <xdr:colOff>195885</xdr:colOff>
      <xdr:row>544</xdr:row>
      <xdr:rowOff>38817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85268D3D-3FAD-4231-B83E-2391137CB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12</xdr:col>
      <xdr:colOff>372717</xdr:colOff>
      <xdr:row>584</xdr:row>
      <xdr:rowOff>176007</xdr:rowOff>
    </xdr:from>
    <xdr:to>
      <xdr:col>21</xdr:col>
      <xdr:colOff>265733</xdr:colOff>
      <xdr:row>605</xdr:row>
      <xdr:rowOff>31061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27FBEA4D-ED0A-407E-9768-F76CDA573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12</xdr:col>
      <xdr:colOff>159439</xdr:colOff>
      <xdr:row>609</xdr:row>
      <xdr:rowOff>108365</xdr:rowOff>
    </xdr:from>
    <xdr:to>
      <xdr:col>21</xdr:col>
      <xdr:colOff>601737</xdr:colOff>
      <xdr:row>631</xdr:row>
      <xdr:rowOff>4970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7A336873-9B5F-4B61-91F1-3B799C839E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12</xdr:col>
      <xdr:colOff>165651</xdr:colOff>
      <xdr:row>635</xdr:row>
      <xdr:rowOff>20706</xdr:rowOff>
    </xdr:from>
    <xdr:to>
      <xdr:col>21</xdr:col>
      <xdr:colOff>390235</xdr:colOff>
      <xdr:row>660</xdr:row>
      <xdr:rowOff>117706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0F101FDA-E0F0-4E30-AAC6-CC2F1E9AB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19</xdr:col>
      <xdr:colOff>698499</xdr:colOff>
      <xdr:row>131</xdr:row>
      <xdr:rowOff>158750</xdr:rowOff>
    </xdr:from>
    <xdr:to>
      <xdr:col>32</xdr:col>
      <xdr:colOff>349249</xdr:colOff>
      <xdr:row>149</xdr:row>
      <xdr:rowOff>195264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8BB96D7D-0554-4E75-922A-E23C5C81D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9</xdr:col>
      <xdr:colOff>612775</xdr:colOff>
      <xdr:row>665</xdr:row>
      <xdr:rowOff>144462</xdr:rowOff>
    </xdr:from>
    <xdr:to>
      <xdr:col>20</xdr:col>
      <xdr:colOff>396875</xdr:colOff>
      <xdr:row>686</xdr:row>
      <xdr:rowOff>95250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BF5F6CEC-B9A1-4B73-BCA6-7E73688A5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9</xdr:col>
      <xdr:colOff>301624</xdr:colOff>
      <xdr:row>702</xdr:row>
      <xdr:rowOff>111125</xdr:rowOff>
    </xdr:from>
    <xdr:to>
      <xdr:col>14</xdr:col>
      <xdr:colOff>15874</xdr:colOff>
      <xdr:row>720</xdr:row>
      <xdr:rowOff>77787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172142A2-C828-4007-A930-26CA90418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aipido-my.sharepoint.com/personal/jeison_sanchez_inaipi_gob_do/Documents/Escritorio/Informes%20y%20Estad&#237;sticas%20INAIPI/INAIPI/Datos%20Estad&#237;stico%20al%20mes%20de%20abril%202026/Datos%20Estadisticos%20al%20mes%20de%20abril%202026.xlsx" TargetMode="External"/><Relationship Id="rId1" Type="http://schemas.openxmlformats.org/officeDocument/2006/relationships/externalLinkPath" Target="Datos%20Estadisticos%20al%20mes%20de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4"/>
      <sheetName val="Datos Est_enero 2025    (2)"/>
      <sheetName val="Datos Est_febrero 2025   "/>
      <sheetName val="Datos Est_marzo 2025    "/>
      <sheetName val="Datos Est_abril 2025     "/>
      <sheetName val="Datos Est_mayo 2025     "/>
      <sheetName val="Datos Est_junio 2025      "/>
      <sheetName val="Datos Est_julio 2025       (2)"/>
      <sheetName val="Datos Est_agosto 2025      "/>
      <sheetName val="Datos Est_septie 2025       (2)"/>
      <sheetName val="Datos Est_Octubre 2025  "/>
      <sheetName val="Datos Est_Noviembre 2025   "/>
      <sheetName val="Datos Est_Diciembre 2025    "/>
      <sheetName val="Datos Est_Diciembre 2025 Nuevo"/>
      <sheetName val="Datos Est_enero 2026"/>
      <sheetName val="Datos Est_febrero 2026 (3)"/>
      <sheetName val="Datos Est_marzo 2026 "/>
      <sheetName val="Datos Est_abril 2026  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6">
          <cell r="I16" t="str">
            <v>Tasa de Cobertura</v>
          </cell>
        </row>
        <row r="41">
          <cell r="F41">
            <v>43831</v>
          </cell>
          <cell r="I41">
            <v>0.18471203490422217</v>
          </cell>
        </row>
        <row r="42">
          <cell r="F42">
            <v>43862</v>
          </cell>
          <cell r="I42">
            <v>0.19175217581230034</v>
          </cell>
        </row>
        <row r="43">
          <cell r="F43">
            <v>43891</v>
          </cell>
          <cell r="I43">
            <v>0.19175217581230034</v>
          </cell>
        </row>
        <row r="44">
          <cell r="F44">
            <v>43922</v>
          </cell>
          <cell r="I44">
            <v>0.19245917227030071</v>
          </cell>
        </row>
        <row r="45">
          <cell r="F45">
            <v>43952</v>
          </cell>
          <cell r="I45">
            <v>0.19332581308978505</v>
          </cell>
        </row>
        <row r="46">
          <cell r="F46">
            <v>43983</v>
          </cell>
          <cell r="I46">
            <v>0.19367317115103586</v>
          </cell>
        </row>
        <row r="47">
          <cell r="F47">
            <v>44013</v>
          </cell>
          <cell r="I47">
            <v>0.19367317115103586</v>
          </cell>
        </row>
        <row r="48">
          <cell r="F48">
            <v>44044</v>
          </cell>
          <cell r="I48">
            <v>0.19332581308978505</v>
          </cell>
        </row>
        <row r="49">
          <cell r="F49">
            <v>44075</v>
          </cell>
          <cell r="I49">
            <v>0.19175568447958569</v>
          </cell>
        </row>
        <row r="50">
          <cell r="F50">
            <v>44105</v>
          </cell>
          <cell r="I50">
            <v>0.19166095046288092</v>
          </cell>
        </row>
        <row r="51">
          <cell r="F51">
            <v>44136</v>
          </cell>
          <cell r="I51">
            <v>0.19382579817794907</v>
          </cell>
        </row>
        <row r="52">
          <cell r="F52">
            <v>44166</v>
          </cell>
          <cell r="I52">
            <v>0.19382579817794907</v>
          </cell>
        </row>
        <row r="53">
          <cell r="F53">
            <v>44197</v>
          </cell>
          <cell r="I53">
            <v>0.19508250271477634</v>
          </cell>
        </row>
        <row r="54">
          <cell r="F54">
            <v>44228</v>
          </cell>
          <cell r="I54">
            <v>0.19508250271477634</v>
          </cell>
        </row>
        <row r="55">
          <cell r="F55">
            <v>44256</v>
          </cell>
          <cell r="I55">
            <v>0.19508250271477634</v>
          </cell>
        </row>
        <row r="56">
          <cell r="F56">
            <v>44287</v>
          </cell>
          <cell r="I56">
            <v>0.19508250271477634</v>
          </cell>
        </row>
        <row r="57">
          <cell r="F57">
            <v>44317</v>
          </cell>
          <cell r="I57">
            <v>0.19508250271477634</v>
          </cell>
        </row>
        <row r="58">
          <cell r="F58">
            <v>44348</v>
          </cell>
          <cell r="I58">
            <v>0.19508250271477634</v>
          </cell>
        </row>
        <row r="59">
          <cell r="F59">
            <v>44378</v>
          </cell>
          <cell r="I59">
            <v>0.19508250271477634</v>
          </cell>
        </row>
        <row r="60">
          <cell r="F60">
            <v>44409</v>
          </cell>
          <cell r="I60">
            <v>0.19650742921717329</v>
          </cell>
        </row>
        <row r="61">
          <cell r="F61">
            <v>44440</v>
          </cell>
          <cell r="I61">
            <v>0.19690118214162744</v>
          </cell>
        </row>
        <row r="62">
          <cell r="F62">
            <v>44470</v>
          </cell>
          <cell r="I62">
            <v>0.19690118214162744</v>
          </cell>
        </row>
        <row r="63">
          <cell r="F63">
            <v>44501</v>
          </cell>
          <cell r="I63">
            <v>0.19666457724531866</v>
          </cell>
        </row>
        <row r="64">
          <cell r="F64">
            <v>44531</v>
          </cell>
          <cell r="I64">
            <v>0.19567048353918548</v>
          </cell>
        </row>
        <row r="65">
          <cell r="F65">
            <v>44562</v>
          </cell>
          <cell r="I65">
            <v>0.19677975439407133</v>
          </cell>
        </row>
        <row r="66">
          <cell r="F66">
            <v>44593</v>
          </cell>
          <cell r="I66">
            <v>0.19677975439407133</v>
          </cell>
        </row>
        <row r="67">
          <cell r="F67">
            <v>44621</v>
          </cell>
          <cell r="I67">
            <v>0.18718655032078055</v>
          </cell>
        </row>
        <row r="68">
          <cell r="F68">
            <v>44652</v>
          </cell>
          <cell r="I68">
            <v>0.18785832341075903</v>
          </cell>
        </row>
        <row r="69">
          <cell r="F69">
            <v>44682</v>
          </cell>
          <cell r="I69">
            <v>0.18785832341075903</v>
          </cell>
        </row>
        <row r="70">
          <cell r="F70">
            <v>44713</v>
          </cell>
          <cell r="I70">
            <v>0.18750644226838933</v>
          </cell>
        </row>
        <row r="71">
          <cell r="F71">
            <v>44743</v>
          </cell>
          <cell r="I71">
            <v>0.18817821535836785</v>
          </cell>
        </row>
        <row r="72">
          <cell r="F72">
            <v>44774</v>
          </cell>
          <cell r="I72">
            <v>0.18750288791341591</v>
          </cell>
        </row>
        <row r="73">
          <cell r="F73">
            <v>44805</v>
          </cell>
          <cell r="I73">
            <v>0.18694129982761379</v>
          </cell>
        </row>
        <row r="74">
          <cell r="F74">
            <v>44835</v>
          </cell>
          <cell r="I74">
            <v>0.18722031669302813</v>
          </cell>
        </row>
        <row r="75">
          <cell r="F75">
            <v>44866</v>
          </cell>
          <cell r="I75">
            <v>0.18703549023440971</v>
          </cell>
        </row>
        <row r="76">
          <cell r="F76">
            <v>44896</v>
          </cell>
          <cell r="I76">
            <v>0.18703549023440971</v>
          </cell>
        </row>
        <row r="77">
          <cell r="F77">
            <v>44927</v>
          </cell>
          <cell r="I77">
            <v>0.18820174975717693</v>
          </cell>
        </row>
        <row r="78">
          <cell r="F78">
            <v>44958</v>
          </cell>
          <cell r="I78">
            <v>0.18878130539541257</v>
          </cell>
        </row>
        <row r="79">
          <cell r="F79">
            <v>44986</v>
          </cell>
          <cell r="I79">
            <v>0.18957193376609205</v>
          </cell>
        </row>
        <row r="80">
          <cell r="F80">
            <v>45017</v>
          </cell>
          <cell r="I80">
            <v>0.18897627936012765</v>
          </cell>
        </row>
        <row r="81">
          <cell r="F81">
            <v>45047</v>
          </cell>
          <cell r="I81">
            <v>0.19024808201070031</v>
          </cell>
        </row>
        <row r="82">
          <cell r="F82">
            <v>45078</v>
          </cell>
          <cell r="I82">
            <v>0.19126767063352229</v>
          </cell>
        </row>
        <row r="83">
          <cell r="F83">
            <v>45108</v>
          </cell>
          <cell r="I83">
            <v>0.19109952794835516</v>
          </cell>
        </row>
        <row r="84">
          <cell r="F84">
            <v>45139</v>
          </cell>
          <cell r="I84">
            <v>0.19109952794835516</v>
          </cell>
        </row>
        <row r="85">
          <cell r="F85">
            <v>45170</v>
          </cell>
          <cell r="I85">
            <v>0.19113709173972226</v>
          </cell>
        </row>
        <row r="86">
          <cell r="F86">
            <v>45200</v>
          </cell>
          <cell r="I86">
            <v>0.19520829122313071</v>
          </cell>
        </row>
        <row r="87">
          <cell r="F87">
            <v>45231</v>
          </cell>
          <cell r="I87">
            <v>0.19587549570788965</v>
          </cell>
        </row>
        <row r="88">
          <cell r="F88">
            <v>45261</v>
          </cell>
          <cell r="I88">
            <v>0.19658026398401571</v>
          </cell>
        </row>
        <row r="89">
          <cell r="F89">
            <v>45292</v>
          </cell>
          <cell r="I89">
            <v>0.19782585607592043</v>
          </cell>
        </row>
        <row r="90">
          <cell r="F90">
            <v>45323</v>
          </cell>
          <cell r="I90">
            <v>0.19859989307488898</v>
          </cell>
        </row>
        <row r="91">
          <cell r="F91">
            <v>45352</v>
          </cell>
          <cell r="I91">
            <v>0.19884110460480012</v>
          </cell>
        </row>
        <row r="92">
          <cell r="F92">
            <v>45383</v>
          </cell>
          <cell r="I92">
            <v>0.19884110460480012</v>
          </cell>
        </row>
        <row r="93">
          <cell r="F93">
            <v>45413</v>
          </cell>
          <cell r="I93">
            <v>0.19919752164153445</v>
          </cell>
        </row>
        <row r="94">
          <cell r="F94">
            <v>45444</v>
          </cell>
          <cell r="I94">
            <v>0.19931272714835768</v>
          </cell>
        </row>
        <row r="95">
          <cell r="F95">
            <v>45474</v>
          </cell>
          <cell r="I95">
            <v>0.19931272714835768</v>
          </cell>
        </row>
        <row r="96">
          <cell r="F96">
            <v>45505</v>
          </cell>
          <cell r="I96">
            <v>0.20175184373813068</v>
          </cell>
        </row>
        <row r="97">
          <cell r="F97">
            <v>45536</v>
          </cell>
          <cell r="I97">
            <v>0.20229006946532044</v>
          </cell>
        </row>
        <row r="98">
          <cell r="F98">
            <v>45566</v>
          </cell>
          <cell r="I98">
            <v>0.20229006946532044</v>
          </cell>
        </row>
        <row r="99">
          <cell r="F99">
            <v>45597</v>
          </cell>
          <cell r="I99">
            <v>0.20289309829009827</v>
          </cell>
        </row>
        <row r="100">
          <cell r="F100">
            <v>45627</v>
          </cell>
          <cell r="I100">
            <v>0.20323151446639148</v>
          </cell>
        </row>
        <row r="101">
          <cell r="F101">
            <v>45658</v>
          </cell>
          <cell r="I101">
            <v>0.20493666068613059</v>
          </cell>
        </row>
        <row r="102">
          <cell r="F102">
            <v>45689</v>
          </cell>
          <cell r="I102">
            <v>0.20570506895739321</v>
          </cell>
        </row>
        <row r="103">
          <cell r="F103">
            <v>45717</v>
          </cell>
          <cell r="I103">
            <v>0.20643723155548308</v>
          </cell>
        </row>
        <row r="104">
          <cell r="F104">
            <v>45748</v>
          </cell>
          <cell r="I104">
            <v>0.20643723155548308</v>
          </cell>
        </row>
        <row r="105">
          <cell r="F105">
            <v>45778</v>
          </cell>
          <cell r="I105">
            <v>0.20756084742383879</v>
          </cell>
        </row>
        <row r="106">
          <cell r="F106">
            <v>45809</v>
          </cell>
          <cell r="I106">
            <v>0.20756084742383879</v>
          </cell>
        </row>
        <row r="107">
          <cell r="F107">
            <v>45839</v>
          </cell>
          <cell r="I107">
            <v>0.20756084742383879</v>
          </cell>
        </row>
        <row r="108">
          <cell r="F108">
            <v>45870</v>
          </cell>
          <cell r="I108">
            <v>0.20756084742383879</v>
          </cell>
        </row>
        <row r="109">
          <cell r="F109">
            <v>45901</v>
          </cell>
          <cell r="I109">
            <v>0.20787799706410048</v>
          </cell>
        </row>
        <row r="110">
          <cell r="F110">
            <v>45931</v>
          </cell>
          <cell r="I110">
            <v>0.20794686384312872</v>
          </cell>
        </row>
        <row r="111">
          <cell r="F111">
            <v>45962</v>
          </cell>
          <cell r="I111">
            <v>0.20808278511752659</v>
          </cell>
        </row>
        <row r="112">
          <cell r="F112">
            <v>45992</v>
          </cell>
          <cell r="I112">
            <v>0.20808278511752659</v>
          </cell>
        </row>
        <row r="113">
          <cell r="F113">
            <v>46023</v>
          </cell>
          <cell r="I113">
            <v>0.20878595240790304</v>
          </cell>
        </row>
        <row r="114">
          <cell r="F114">
            <v>46054</v>
          </cell>
          <cell r="I114">
            <v>0.20878595240790304</v>
          </cell>
        </row>
        <row r="115">
          <cell r="F115">
            <v>46082</v>
          </cell>
          <cell r="I115">
            <v>0.20878595240790304</v>
          </cell>
        </row>
        <row r="116">
          <cell r="F116">
            <v>46113</v>
          </cell>
          <cell r="I116">
            <v>0.20878595240790304</v>
          </cell>
        </row>
        <row r="124">
          <cell r="G124" t="str">
            <v>Femenino</v>
          </cell>
          <cell r="I124" t="str">
            <v>Masculino</v>
          </cell>
        </row>
        <row r="125">
          <cell r="F125" t="str">
            <v>Cantidad de NN</v>
          </cell>
          <cell r="H125">
            <v>0.49000000000000005</v>
          </cell>
          <cell r="J125">
            <v>0.51</v>
          </cell>
        </row>
        <row r="141">
          <cell r="G141" t="str">
            <v>Cobertura de NN</v>
          </cell>
        </row>
        <row r="142">
          <cell r="F142" t="str">
            <v>CAIPI Nuevos</v>
          </cell>
          <cell r="G142">
            <v>32340</v>
          </cell>
        </row>
        <row r="143">
          <cell r="F143" t="str">
            <v>Antiguos CIANI</v>
          </cell>
          <cell r="G143">
            <v>7228</v>
          </cell>
        </row>
        <row r="144">
          <cell r="F144" t="str">
            <v>CAFI Gestión Directa</v>
          </cell>
          <cell r="G144">
            <v>138002</v>
          </cell>
        </row>
        <row r="145">
          <cell r="F145" t="str">
            <v>CAFI Cogestión</v>
          </cell>
          <cell r="G145">
            <v>14720</v>
          </cell>
        </row>
        <row r="146">
          <cell r="F146" t="str">
            <v>Experiencias Existentes</v>
          </cell>
          <cell r="G146">
            <v>11712</v>
          </cell>
        </row>
        <row r="147">
          <cell r="F147" t="str">
            <v xml:space="preserve">CAIPI SS </v>
          </cell>
          <cell r="G147">
            <v>4471</v>
          </cell>
        </row>
        <row r="148">
          <cell r="F148" t="str">
            <v>CAIPI SG</v>
          </cell>
          <cell r="G148">
            <v>1812</v>
          </cell>
        </row>
        <row r="149">
          <cell r="F149" t="str">
            <v>CAIPI SR</v>
          </cell>
          <cell r="G149">
            <v>1196</v>
          </cell>
        </row>
        <row r="150">
          <cell r="F150" t="str">
            <v>CAIPI C</v>
          </cell>
          <cell r="G150">
            <v>2991</v>
          </cell>
        </row>
        <row r="151">
          <cell r="F151" t="str">
            <v>CAIPI MC</v>
          </cell>
          <cell r="G151">
            <v>226</v>
          </cell>
        </row>
        <row r="158">
          <cell r="G158" t="str">
            <v>Cantidad de NNs</v>
          </cell>
        </row>
        <row r="159">
          <cell r="F159" t="str">
            <v>0 año</v>
          </cell>
          <cell r="G159">
            <v>21641.558400000002</v>
          </cell>
        </row>
        <row r="160">
          <cell r="F160" t="str">
            <v>1 año</v>
          </cell>
          <cell r="G160">
            <v>43261.646999999997</v>
          </cell>
        </row>
        <row r="161">
          <cell r="F161" t="str">
            <v>2 años</v>
          </cell>
          <cell r="G161">
            <v>50625.788399999998</v>
          </cell>
        </row>
        <row r="162">
          <cell r="F162" t="str">
            <v>3 años</v>
          </cell>
          <cell r="G162">
            <v>50432.5602</v>
          </cell>
        </row>
        <row r="163">
          <cell r="F163" t="str">
            <v>4 años</v>
          </cell>
          <cell r="G163">
            <v>42252.566400000003</v>
          </cell>
        </row>
        <row r="164">
          <cell r="F164" t="str">
            <v>5 años</v>
          </cell>
          <cell r="G164">
            <v>6483.8796000000002</v>
          </cell>
        </row>
        <row r="171">
          <cell r="I171" t="str">
            <v>%</v>
          </cell>
          <cell r="J171" t="str">
            <v>NNs</v>
          </cell>
        </row>
        <row r="184">
          <cell r="G184" t="str">
            <v>CAFI GD</v>
          </cell>
          <cell r="H184" t="str">
            <v>CAIPI N</v>
          </cell>
          <cell r="I184" t="str">
            <v>EE</v>
          </cell>
          <cell r="J184" t="str">
            <v>CAFI CG</v>
          </cell>
          <cell r="K184" t="str">
            <v>CAIPI T</v>
          </cell>
          <cell r="L184" t="str">
            <v>Antiguas Estancias de la SS</v>
          </cell>
          <cell r="M184" t="str">
            <v>SG</v>
          </cell>
          <cell r="N184" t="str">
            <v>SR</v>
          </cell>
          <cell r="O184" t="str">
            <v>CAIPI C</v>
          </cell>
          <cell r="P184" t="str">
            <v>CAIPI MC</v>
          </cell>
        </row>
        <row r="185">
          <cell r="F185" t="str">
            <v>Este</v>
          </cell>
        </row>
        <row r="186">
          <cell r="G186">
            <v>14352</v>
          </cell>
          <cell r="H186">
            <v>4476</v>
          </cell>
          <cell r="I186">
            <v>180</v>
          </cell>
          <cell r="J186">
            <v>368</v>
          </cell>
          <cell r="K186">
            <v>673</v>
          </cell>
          <cell r="L186">
            <v>831</v>
          </cell>
          <cell r="M186">
            <v>274</v>
          </cell>
          <cell r="N186">
            <v>754</v>
          </cell>
          <cell r="O186">
            <v>399</v>
          </cell>
        </row>
        <row r="196">
          <cell r="G196">
            <v>377</v>
          </cell>
          <cell r="H196">
            <v>130</v>
          </cell>
          <cell r="I196">
            <v>80</v>
          </cell>
          <cell r="J196">
            <v>40</v>
          </cell>
          <cell r="K196">
            <v>47</v>
          </cell>
          <cell r="L196">
            <v>27</v>
          </cell>
          <cell r="M196">
            <v>12</v>
          </cell>
          <cell r="N196">
            <v>4</v>
          </cell>
          <cell r="O196">
            <v>25</v>
          </cell>
          <cell r="P196">
            <v>1</v>
          </cell>
        </row>
        <row r="230">
          <cell r="F230" t="str">
            <v>Metropolitana</v>
          </cell>
          <cell r="G230">
            <v>141</v>
          </cell>
          <cell r="H230">
            <v>42</v>
          </cell>
          <cell r="I230">
            <v>10</v>
          </cell>
          <cell r="J230">
            <v>9</v>
          </cell>
          <cell r="K230">
            <v>17</v>
          </cell>
          <cell r="L230">
            <v>7</v>
          </cell>
          <cell r="Q230">
            <v>236</v>
          </cell>
          <cell r="R230">
            <v>0.31763122476446837</v>
          </cell>
          <cell r="U230">
            <v>76573</v>
          </cell>
        </row>
        <row r="231">
          <cell r="F231" t="str">
            <v>Cibao Norte</v>
          </cell>
          <cell r="G231">
            <v>41</v>
          </cell>
          <cell r="H231">
            <v>19</v>
          </cell>
          <cell r="I231">
            <v>1</v>
          </cell>
          <cell r="J231">
            <v>14</v>
          </cell>
          <cell r="K231">
            <v>4</v>
          </cell>
          <cell r="L231">
            <v>4</v>
          </cell>
          <cell r="Q231">
            <v>91</v>
          </cell>
          <cell r="R231">
            <v>0.1224764468371467</v>
          </cell>
          <cell r="U231">
            <v>27711</v>
          </cell>
        </row>
        <row r="232">
          <cell r="F232" t="str">
            <v>Cibao Sur</v>
          </cell>
          <cell r="G232">
            <v>19</v>
          </cell>
          <cell r="H232">
            <v>4</v>
          </cell>
          <cell r="I232">
            <v>0</v>
          </cell>
          <cell r="J232">
            <v>0</v>
          </cell>
          <cell r="K232">
            <v>5</v>
          </cell>
          <cell r="L232">
            <v>2</v>
          </cell>
          <cell r="Q232">
            <v>33</v>
          </cell>
          <cell r="R232">
            <v>4.4414535666218037E-2</v>
          </cell>
          <cell r="U232">
            <v>9160</v>
          </cell>
        </row>
        <row r="233">
          <cell r="F233" t="str">
            <v>Cibao Nordeste</v>
          </cell>
          <cell r="G233">
            <v>25</v>
          </cell>
          <cell r="H233">
            <v>9</v>
          </cell>
          <cell r="I233">
            <v>13</v>
          </cell>
          <cell r="J233">
            <v>0</v>
          </cell>
          <cell r="K233">
            <v>4</v>
          </cell>
          <cell r="L233">
            <v>3</v>
          </cell>
          <cell r="Q233">
            <v>56</v>
          </cell>
          <cell r="R233">
            <v>7.5370121130551818E-2</v>
          </cell>
          <cell r="U233">
            <v>12632</v>
          </cell>
        </row>
        <row r="234">
          <cell r="F234" t="str">
            <v>Cibao Noroeste</v>
          </cell>
          <cell r="G234">
            <v>24</v>
          </cell>
          <cell r="H234">
            <v>8</v>
          </cell>
          <cell r="I234">
            <v>1</v>
          </cell>
          <cell r="J234">
            <v>1</v>
          </cell>
          <cell r="K234">
            <v>2</v>
          </cell>
          <cell r="L234">
            <v>2</v>
          </cell>
          <cell r="Q234">
            <v>41</v>
          </cell>
          <cell r="R234">
            <v>5.518169582772544E-2</v>
          </cell>
          <cell r="U234">
            <v>12039</v>
          </cell>
        </row>
        <row r="235">
          <cell r="F235" t="str">
            <v xml:space="preserve">Valdesia </v>
          </cell>
          <cell r="G235">
            <v>37</v>
          </cell>
          <cell r="H235">
            <v>13</v>
          </cell>
          <cell r="I235">
            <v>21</v>
          </cell>
          <cell r="J235">
            <v>8</v>
          </cell>
          <cell r="K235">
            <v>4</v>
          </cell>
          <cell r="L235">
            <v>4</v>
          </cell>
          <cell r="Q235">
            <v>93</v>
          </cell>
          <cell r="R235">
            <v>0.12516823687752354</v>
          </cell>
          <cell r="U235">
            <v>23948</v>
          </cell>
        </row>
        <row r="236">
          <cell r="F236" t="str">
            <v>Enriquillo</v>
          </cell>
          <cell r="G236">
            <v>23</v>
          </cell>
          <cell r="H236">
            <v>7</v>
          </cell>
          <cell r="I236">
            <v>19</v>
          </cell>
          <cell r="J236">
            <v>1</v>
          </cell>
          <cell r="K236">
            <v>5</v>
          </cell>
          <cell r="L236">
            <v>0</v>
          </cell>
          <cell r="Q236">
            <v>58</v>
          </cell>
          <cell r="R236">
            <v>7.8061911170928672E-2</v>
          </cell>
          <cell r="U236">
            <v>13665</v>
          </cell>
        </row>
        <row r="237">
          <cell r="F237" t="str">
            <v>El Valle</v>
          </cell>
          <cell r="G237">
            <v>19</v>
          </cell>
          <cell r="H237">
            <v>7</v>
          </cell>
          <cell r="I237">
            <v>12</v>
          </cell>
          <cell r="J237">
            <v>5</v>
          </cell>
          <cell r="K237">
            <v>1</v>
          </cell>
          <cell r="L237">
            <v>1</v>
          </cell>
          <cell r="Q237">
            <v>46</v>
          </cell>
          <cell r="R237">
            <v>6.1911170928667561E-2</v>
          </cell>
          <cell r="U237">
            <v>12183</v>
          </cell>
        </row>
        <row r="238">
          <cell r="F238" t="str">
            <v>Yuma</v>
          </cell>
          <cell r="G238">
            <v>21</v>
          </cell>
          <cell r="H238">
            <v>13</v>
          </cell>
          <cell r="I238">
            <v>0</v>
          </cell>
          <cell r="J238">
            <v>0</v>
          </cell>
          <cell r="K238">
            <v>5</v>
          </cell>
          <cell r="L238">
            <v>1</v>
          </cell>
          <cell r="Q238">
            <v>44</v>
          </cell>
          <cell r="R238">
            <v>5.9219380888290714E-2</v>
          </cell>
          <cell r="U238">
            <v>12984</v>
          </cell>
        </row>
        <row r="239">
          <cell r="F239" t="str">
            <v>Higuamo</v>
          </cell>
          <cell r="G239">
            <v>27</v>
          </cell>
          <cell r="H239">
            <v>8</v>
          </cell>
          <cell r="I239">
            <v>3</v>
          </cell>
          <cell r="J239">
            <v>2</v>
          </cell>
          <cell r="K239">
            <v>0</v>
          </cell>
          <cell r="L239">
            <v>3</v>
          </cell>
          <cell r="Q239">
            <v>45</v>
          </cell>
          <cell r="R239">
            <v>6.0565275908479141E-2</v>
          </cell>
          <cell r="U239">
            <v>13803</v>
          </cell>
        </row>
        <row r="240">
          <cell r="F240" t="str">
            <v xml:space="preserve">Total </v>
          </cell>
          <cell r="U240">
            <v>214698</v>
          </cell>
        </row>
        <row r="285">
          <cell r="F285" t="str">
            <v>Niños y Niñas sin documentos en centros  de servicios</v>
          </cell>
          <cell r="G285">
            <v>9951</v>
          </cell>
        </row>
        <row r="286">
          <cell r="F286" t="str">
            <v>Actas Obtenidas en Centros</v>
          </cell>
          <cell r="G286">
            <v>0</v>
          </cell>
        </row>
        <row r="291">
          <cell r="F291" t="str">
            <v>Tipo de servicio</v>
          </cell>
          <cell r="G291" t="str">
            <v xml:space="preserve">NNs Inscritos </v>
          </cell>
          <cell r="I291" t="str">
            <v>Atendidos</v>
          </cell>
        </row>
        <row r="292">
          <cell r="F292" t="str">
            <v>CAFI EE</v>
          </cell>
          <cell r="G292">
            <v>9641</v>
          </cell>
        </row>
        <row r="293">
          <cell r="F293" t="str">
            <v>CAIPI T</v>
          </cell>
          <cell r="G293">
            <v>7316</v>
          </cell>
        </row>
        <row r="294">
          <cell r="F294" t="str">
            <v>CAIPI N</v>
          </cell>
          <cell r="G294">
            <v>30325</v>
          </cell>
        </row>
        <row r="295">
          <cell r="F295" t="str">
            <v>CAFI GD</v>
          </cell>
          <cell r="G295">
            <v>94660</v>
          </cell>
        </row>
        <row r="296">
          <cell r="F296" t="str">
            <v>CAFI CG</v>
          </cell>
          <cell r="G296">
            <v>13053</v>
          </cell>
        </row>
        <row r="297">
          <cell r="F297" t="str">
            <v>CAIPI C</v>
          </cell>
          <cell r="G297">
            <v>2161</v>
          </cell>
        </row>
        <row r="298">
          <cell r="F298" t="str">
            <v>CAIPI SS</v>
          </cell>
          <cell r="G298">
            <v>4557</v>
          </cell>
        </row>
        <row r="299">
          <cell r="F299" t="str">
            <v>CAIPI SG</v>
          </cell>
          <cell r="G299">
            <v>1669</v>
          </cell>
        </row>
        <row r="300">
          <cell r="F300" t="str">
            <v xml:space="preserve">CAIPI SR </v>
          </cell>
          <cell r="G300">
            <v>1122</v>
          </cell>
        </row>
        <row r="301">
          <cell r="F301" t="str">
            <v>CAIPI MC</v>
          </cell>
          <cell r="G301">
            <v>211</v>
          </cell>
        </row>
        <row r="302">
          <cell r="F302" t="str">
            <v>Total</v>
          </cell>
          <cell r="G302">
            <v>164715</v>
          </cell>
        </row>
        <row r="309">
          <cell r="F309" t="str">
            <v>Niños y Niñas sin Registros de Nacimientos en Centros de Servicios</v>
          </cell>
        </row>
        <row r="310">
          <cell r="F310" t="str">
            <v>Familias sensibilizadas en Registros de Nacimientos</v>
          </cell>
          <cell r="O310">
            <v>447</v>
          </cell>
        </row>
        <row r="311">
          <cell r="F311" t="str">
            <v>Registros de Nacimientos</v>
          </cell>
          <cell r="O311">
            <v>95</v>
          </cell>
        </row>
        <row r="312">
          <cell r="F312" t="str">
            <v xml:space="preserve">Actas de Nacimientos Obtenidas </v>
          </cell>
          <cell r="O312">
            <v>0</v>
          </cell>
        </row>
        <row r="318">
          <cell r="F318" t="str">
            <v>ARGENTINA</v>
          </cell>
          <cell r="G318">
            <v>8</v>
          </cell>
        </row>
        <row r="319">
          <cell r="F319" t="str">
            <v>DESCONOCIDO</v>
          </cell>
          <cell r="G319">
            <v>1325</v>
          </cell>
        </row>
        <row r="320">
          <cell r="F320" t="str">
            <v>ESTADOS UNIDOS</v>
          </cell>
          <cell r="G320">
            <v>46</v>
          </cell>
        </row>
        <row r="321">
          <cell r="F321" t="str">
            <v>HAITI</v>
          </cell>
          <cell r="G321">
            <v>3820</v>
          </cell>
        </row>
        <row r="322">
          <cell r="F322" t="str">
            <v>REPÚBLICA DOMINICANA</v>
          </cell>
          <cell r="G322">
            <v>159169</v>
          </cell>
        </row>
        <row r="351">
          <cell r="H351" t="str">
            <v>Cobertura de los servicios del INAIPI</v>
          </cell>
          <cell r="I351" t="str">
            <v>Porcentaje de Cobertura</v>
          </cell>
          <cell r="J351" t="str">
            <v>NNs Inscritos</v>
          </cell>
          <cell r="M351" t="str">
            <v>Tasa de Cobertura</v>
          </cell>
        </row>
        <row r="412">
          <cell r="F412">
            <v>43831</v>
          </cell>
          <cell r="H412">
            <v>195668</v>
          </cell>
          <cell r="I412">
            <v>0.2052707719841925</v>
          </cell>
          <cell r="J412">
            <v>180769</v>
          </cell>
          <cell r="M412">
            <v>0.23579208876780391</v>
          </cell>
        </row>
        <row r="413">
          <cell r="F413">
            <v>43862</v>
          </cell>
          <cell r="H413">
            <v>203125</v>
          </cell>
          <cell r="I413">
            <v>0.21309373816510163</v>
          </cell>
          <cell r="J413">
            <v>180769</v>
          </cell>
          <cell r="M413">
            <v>0.24483953632809849</v>
          </cell>
        </row>
        <row r="414">
          <cell r="F414">
            <v>43891</v>
          </cell>
          <cell r="H414">
            <v>203125</v>
          </cell>
          <cell r="I414">
            <v>0.21309373816510163</v>
          </cell>
          <cell r="J414">
            <v>188899</v>
          </cell>
          <cell r="M414">
            <v>0.24483953632809849</v>
          </cell>
        </row>
        <row r="415">
          <cell r="F415">
            <v>43922</v>
          </cell>
          <cell r="H415">
            <v>203875</v>
          </cell>
          <cell r="I415">
            <v>0.21388054581371121</v>
          </cell>
          <cell r="J415">
            <v>188899</v>
          </cell>
          <cell r="M415">
            <v>0.24574506396104404</v>
          </cell>
        </row>
        <row r="416">
          <cell r="F416">
            <v>43952</v>
          </cell>
          <cell r="H416">
            <v>204793</v>
          </cell>
          <cell r="I416">
            <v>0.21484359837560937</v>
          </cell>
          <cell r="J416">
            <v>188727</v>
          </cell>
          <cell r="M416">
            <v>0.24685153000245302</v>
          </cell>
        </row>
        <row r="417">
          <cell r="F417">
            <v>43983</v>
          </cell>
          <cell r="H417">
            <v>205161</v>
          </cell>
          <cell r="I417">
            <v>0.2152296586618605</v>
          </cell>
          <cell r="J417">
            <v>188727</v>
          </cell>
          <cell r="M417">
            <v>0.24729516025490472</v>
          </cell>
        </row>
        <row r="418">
          <cell r="F418">
            <v>44013</v>
          </cell>
          <cell r="H418">
            <v>205161</v>
          </cell>
          <cell r="I418">
            <v>0.2152296586618605</v>
          </cell>
          <cell r="J418">
            <v>188727</v>
          </cell>
          <cell r="M418">
            <v>0.24729516025490472</v>
          </cell>
        </row>
        <row r="419">
          <cell r="F419">
            <v>44044</v>
          </cell>
          <cell r="H419">
            <v>204793</v>
          </cell>
          <cell r="I419">
            <v>0.21484359837560937</v>
          </cell>
          <cell r="J419">
            <v>188727</v>
          </cell>
          <cell r="M419">
            <v>0.24685153000245302</v>
          </cell>
        </row>
        <row r="420">
          <cell r="F420">
            <v>44075</v>
          </cell>
          <cell r="H420">
            <v>203129</v>
          </cell>
          <cell r="I420">
            <v>0.21309793447256087</v>
          </cell>
          <cell r="J420">
            <v>156698</v>
          </cell>
          <cell r="M420">
            <v>0.24484475550753909</v>
          </cell>
        </row>
        <row r="421">
          <cell r="F421">
            <v>44105</v>
          </cell>
          <cell r="H421">
            <v>203029</v>
          </cell>
          <cell r="I421">
            <v>0.21299302678607959</v>
          </cell>
          <cell r="J421">
            <v>152414</v>
          </cell>
          <cell r="M421">
            <v>0.24472471438040511</v>
          </cell>
        </row>
        <row r="422">
          <cell r="F422">
            <v>44136</v>
          </cell>
          <cell r="H422">
            <v>205323</v>
          </cell>
          <cell r="I422">
            <v>0.21539960911396017</v>
          </cell>
          <cell r="J422">
            <v>153059</v>
          </cell>
          <cell r="M422">
            <v>0.24749087948392753</v>
          </cell>
        </row>
        <row r="423">
          <cell r="F423">
            <v>44166</v>
          </cell>
          <cell r="H423">
            <v>205323</v>
          </cell>
          <cell r="I423">
            <v>0.21539960911396017</v>
          </cell>
          <cell r="J423">
            <v>170923</v>
          </cell>
          <cell r="M423">
            <v>0.24749087948392753</v>
          </cell>
        </row>
        <row r="424">
          <cell r="F424">
            <v>44197</v>
          </cell>
          <cell r="H424">
            <v>205323</v>
          </cell>
          <cell r="I424">
            <v>0.21662703177192247</v>
          </cell>
          <cell r="J424">
            <v>173388</v>
          </cell>
          <cell r="M424">
            <v>0.24861261478531901</v>
          </cell>
        </row>
        <row r="425">
          <cell r="F425">
            <v>44228</v>
          </cell>
          <cell r="H425">
            <v>205323</v>
          </cell>
          <cell r="I425">
            <v>0.21662703177192247</v>
          </cell>
          <cell r="J425">
            <v>173388</v>
          </cell>
          <cell r="M425">
            <v>0.24861261478531901</v>
          </cell>
        </row>
        <row r="426">
          <cell r="F426">
            <v>44256</v>
          </cell>
          <cell r="H426">
            <v>205323</v>
          </cell>
          <cell r="I426">
            <v>0.21662703177192247</v>
          </cell>
          <cell r="J426">
            <v>173388</v>
          </cell>
          <cell r="M426">
            <v>0.24861261478531901</v>
          </cell>
        </row>
        <row r="427">
          <cell r="F427">
            <v>44287</v>
          </cell>
          <cell r="H427">
            <v>205323</v>
          </cell>
          <cell r="I427">
            <v>0.21662703177192247</v>
          </cell>
          <cell r="J427">
            <v>173388</v>
          </cell>
          <cell r="M427">
            <v>0.24861261478531901</v>
          </cell>
        </row>
        <row r="428">
          <cell r="F428">
            <v>44317</v>
          </cell>
          <cell r="H428">
            <v>205323</v>
          </cell>
          <cell r="I428">
            <v>0.21662703177192247</v>
          </cell>
          <cell r="J428">
            <v>175029</v>
          </cell>
          <cell r="M428">
            <v>0.24861261478531901</v>
          </cell>
        </row>
        <row r="429">
          <cell r="F429">
            <v>44348</v>
          </cell>
          <cell r="H429">
            <v>205323</v>
          </cell>
          <cell r="I429">
            <v>0.21662703177192247</v>
          </cell>
          <cell r="J429">
            <v>173581</v>
          </cell>
          <cell r="M429">
            <v>0.24861261478531901</v>
          </cell>
        </row>
        <row r="430">
          <cell r="F430">
            <v>44378</v>
          </cell>
          <cell r="H430">
            <v>205323</v>
          </cell>
          <cell r="I430">
            <v>0.21662703177192247</v>
          </cell>
          <cell r="J430">
            <v>171234</v>
          </cell>
          <cell r="M430">
            <v>0.24861261478531901</v>
          </cell>
        </row>
        <row r="431">
          <cell r="F431">
            <v>44409</v>
          </cell>
          <cell r="H431">
            <v>206823</v>
          </cell>
          <cell r="I431">
            <v>0.21820961408202841</v>
          </cell>
          <cell r="J431">
            <v>160517</v>
          </cell>
          <cell r="M431">
            <v>0.25042925711649316</v>
          </cell>
        </row>
        <row r="432">
          <cell r="F432">
            <v>44440</v>
          </cell>
          <cell r="H432">
            <v>207237</v>
          </cell>
          <cell r="I432">
            <v>0.21864640679961764</v>
          </cell>
          <cell r="J432">
            <v>154642</v>
          </cell>
          <cell r="M432">
            <v>0.25092994786000583</v>
          </cell>
        </row>
        <row r="433">
          <cell r="F433">
            <v>44470</v>
          </cell>
          <cell r="H433">
            <v>207237</v>
          </cell>
          <cell r="I433">
            <v>0.21864640679961764</v>
          </cell>
          <cell r="J433">
            <v>164135</v>
          </cell>
          <cell r="M433">
            <v>0.25092994786000583</v>
          </cell>
        </row>
        <row r="434">
          <cell r="F434">
            <v>44501</v>
          </cell>
          <cell r="H434">
            <v>206988</v>
          </cell>
          <cell r="I434">
            <v>0.21838369813614006</v>
          </cell>
          <cell r="J434">
            <v>170681</v>
          </cell>
          <cell r="M434">
            <v>0.25062848484689609</v>
          </cell>
        </row>
        <row r="435">
          <cell r="F435">
            <v>44531</v>
          </cell>
          <cell r="H435">
            <v>205941</v>
          </cell>
          <cell r="I435">
            <v>0.21727905568368611</v>
          </cell>
          <cell r="J435">
            <v>172844</v>
          </cell>
          <cell r="M435">
            <v>0.24935971877433002</v>
          </cell>
        </row>
        <row r="436">
          <cell r="F436">
            <v>44562</v>
          </cell>
          <cell r="H436">
            <v>205772</v>
          </cell>
          <cell r="I436">
            <v>0.21834889643463498</v>
          </cell>
          <cell r="J436">
            <v>173261</v>
          </cell>
          <cell r="M436">
            <v>0.25031208027178636</v>
          </cell>
        </row>
        <row r="437">
          <cell r="F437">
            <v>44593</v>
          </cell>
          <cell r="H437">
            <v>205772</v>
          </cell>
          <cell r="I437">
            <v>0.21834889643463498</v>
          </cell>
          <cell r="J437">
            <v>175351</v>
          </cell>
          <cell r="M437">
            <v>0.25031208027178636</v>
          </cell>
        </row>
        <row r="438">
          <cell r="F438">
            <v>44621</v>
          </cell>
          <cell r="H438">
            <v>195741</v>
          </cell>
          <cell r="I438">
            <v>0.20770479626485569</v>
          </cell>
          <cell r="J438">
            <v>176605</v>
          </cell>
          <cell r="M438">
            <v>0.23811066340101655</v>
          </cell>
        </row>
        <row r="439">
          <cell r="F439">
            <v>44652</v>
          </cell>
          <cell r="H439">
            <v>196443</v>
          </cell>
          <cell r="I439">
            <v>0.20844970288624787</v>
          </cell>
          <cell r="J439">
            <v>176488</v>
          </cell>
          <cell r="M439">
            <v>0.23896394616944511</v>
          </cell>
        </row>
        <row r="440">
          <cell r="F440">
            <v>44682</v>
          </cell>
          <cell r="H440">
            <v>196443</v>
          </cell>
          <cell r="I440">
            <v>0.20844970288624787</v>
          </cell>
          <cell r="J440">
            <v>177788</v>
          </cell>
          <cell r="M440">
            <v>0.23896394616944511</v>
          </cell>
        </row>
        <row r="441">
          <cell r="F441">
            <v>44713</v>
          </cell>
          <cell r="H441">
            <v>196075</v>
          </cell>
          <cell r="I441">
            <v>0.20805921052631579</v>
          </cell>
          <cell r="J441">
            <v>175801</v>
          </cell>
          <cell r="M441">
            <v>0.23851623607489927</v>
          </cell>
        </row>
        <row r="442">
          <cell r="F442">
            <v>44743</v>
          </cell>
          <cell r="H442">
            <v>196777</v>
          </cell>
          <cell r="I442">
            <v>0.20880411714770797</v>
          </cell>
          <cell r="J442">
            <v>150904</v>
          </cell>
          <cell r="M442">
            <v>0.2393695188433278</v>
          </cell>
        </row>
        <row r="443">
          <cell r="F443">
            <v>44774</v>
          </cell>
          <cell r="H443">
            <v>196072</v>
          </cell>
          <cell r="I443">
            <v>0.20805602716468591</v>
          </cell>
          <cell r="J443">
            <v>156614</v>
          </cell>
          <cell r="M443">
            <v>0.23851360248610781</v>
          </cell>
        </row>
        <row r="444">
          <cell r="F444">
            <v>44805</v>
          </cell>
          <cell r="H444">
            <v>195484</v>
          </cell>
          <cell r="I444">
            <v>0.20743208828522922</v>
          </cell>
          <cell r="J444">
            <v>159750</v>
          </cell>
          <cell r="M444">
            <v>0.23779726633483447</v>
          </cell>
        </row>
        <row r="445">
          <cell r="F445">
            <v>44835</v>
          </cell>
          <cell r="H445">
            <v>195776</v>
          </cell>
          <cell r="I445">
            <v>0.20774193548387096</v>
          </cell>
          <cell r="J445">
            <v>162567</v>
          </cell>
          <cell r="M445">
            <v>0.23815280082167969</v>
          </cell>
        </row>
        <row r="446">
          <cell r="F446">
            <v>44866</v>
          </cell>
          <cell r="H446">
            <v>195583</v>
          </cell>
          <cell r="I446">
            <v>0.20753713921901529</v>
          </cell>
          <cell r="J446">
            <v>164315</v>
          </cell>
          <cell r="M446">
            <v>0.237918411419241</v>
          </cell>
        </row>
        <row r="447">
          <cell r="F447">
            <v>44896</v>
          </cell>
          <cell r="H447">
            <v>195583</v>
          </cell>
          <cell r="I447">
            <v>0.20753713921901529</v>
          </cell>
          <cell r="J447">
            <v>168583</v>
          </cell>
          <cell r="M447">
            <v>0.237918411419241</v>
          </cell>
        </row>
        <row r="448">
          <cell r="F448">
            <v>44927</v>
          </cell>
          <cell r="H448">
            <v>195528</v>
          </cell>
          <cell r="I448">
            <v>0.20868340163934426</v>
          </cell>
          <cell r="J448">
            <v>174880</v>
          </cell>
          <cell r="M448">
            <v>0.23898219422033229</v>
          </cell>
        </row>
        <row r="449">
          <cell r="F449">
            <v>44958</v>
          </cell>
          <cell r="H449">
            <v>196130</v>
          </cell>
          <cell r="I449">
            <v>0.2093259050546448</v>
          </cell>
          <cell r="J449">
            <v>177287</v>
          </cell>
          <cell r="M449">
            <v>0.23971781715800811</v>
          </cell>
        </row>
        <row r="450">
          <cell r="F450">
            <v>44986</v>
          </cell>
          <cell r="H450">
            <v>196952</v>
          </cell>
          <cell r="I450">
            <v>0.21020321038251366</v>
          </cell>
          <cell r="J450">
            <v>177476</v>
          </cell>
          <cell r="M450">
            <v>0.23971781715800811</v>
          </cell>
        </row>
        <row r="451">
          <cell r="F451">
            <v>45017</v>
          </cell>
          <cell r="H451">
            <v>196334</v>
          </cell>
          <cell r="I451">
            <v>0.20954363046448088</v>
          </cell>
          <cell r="J451">
            <v>179562</v>
          </cell>
          <cell r="M451">
            <v>0.23971781715800811</v>
          </cell>
        </row>
        <row r="452">
          <cell r="F452">
            <v>45047</v>
          </cell>
          <cell r="H452">
            <v>197654</v>
          </cell>
          <cell r="I452">
            <v>0.21095244193989071</v>
          </cell>
          <cell r="J452">
            <v>180316</v>
          </cell>
          <cell r="M452">
            <v>0.24158068963327345</v>
          </cell>
        </row>
        <row r="453">
          <cell r="F453">
            <v>45078</v>
          </cell>
          <cell r="H453">
            <v>198714</v>
          </cell>
          <cell r="I453">
            <v>0.21189805327868852</v>
          </cell>
          <cell r="J453">
            <v>173581</v>
          </cell>
          <cell r="M453">
            <v>0.24287729121406892</v>
          </cell>
        </row>
        <row r="454">
          <cell r="F454">
            <v>45108</v>
          </cell>
          <cell r="H454">
            <v>198540</v>
          </cell>
          <cell r="I454">
            <v>0.21208376024590164</v>
          </cell>
          <cell r="J454">
            <v>157827</v>
          </cell>
          <cell r="M454">
            <v>0.2426656011600615</v>
          </cell>
        </row>
        <row r="455">
          <cell r="F455">
            <v>45139</v>
          </cell>
          <cell r="H455">
            <v>198540</v>
          </cell>
          <cell r="I455">
            <v>0.21189805327868852</v>
          </cell>
          <cell r="J455">
            <v>159272</v>
          </cell>
          <cell r="M455">
            <v>0.2426656011600615</v>
          </cell>
        </row>
        <row r="456">
          <cell r="F456">
            <v>45170</v>
          </cell>
          <cell r="H456">
            <v>198579</v>
          </cell>
          <cell r="I456">
            <v>0.21189805327868852</v>
          </cell>
          <cell r="J456">
            <v>163315</v>
          </cell>
          <cell r="M456">
            <v>0.24271323142221315</v>
          </cell>
        </row>
        <row r="457">
          <cell r="F457">
            <v>45200</v>
          </cell>
          <cell r="H457">
            <v>202808</v>
          </cell>
          <cell r="I457">
            <v>0.21193967725409837</v>
          </cell>
          <cell r="J457">
            <v>166186</v>
          </cell>
          <cell r="M457">
            <v>0.24788111486566944</v>
          </cell>
        </row>
        <row r="458">
          <cell r="F458">
            <v>45231</v>
          </cell>
          <cell r="H458">
            <v>203133</v>
          </cell>
          <cell r="I458">
            <v>0.21645321038251367</v>
          </cell>
          <cell r="J458">
            <v>165985</v>
          </cell>
          <cell r="M458">
            <v>0.24872787508169913</v>
          </cell>
        </row>
        <row r="459">
          <cell r="F459">
            <v>45261</v>
          </cell>
          <cell r="H459">
            <v>204232</v>
          </cell>
          <cell r="I459">
            <v>0.21680007684426231</v>
          </cell>
          <cell r="J459">
            <v>165512</v>
          </cell>
          <cell r="M459">
            <v>0.24962226555988051</v>
          </cell>
        </row>
        <row r="460">
          <cell r="F460">
            <v>45292</v>
          </cell>
          <cell r="H460">
            <v>204232</v>
          </cell>
          <cell r="I460">
            <v>0.21925043558729407</v>
          </cell>
          <cell r="J460">
            <v>169555</v>
          </cell>
          <cell r="M460">
            <v>0.25090964220739842</v>
          </cell>
        </row>
        <row r="461">
          <cell r="F461">
            <v>45323</v>
          </cell>
          <cell r="H461">
            <v>205032</v>
          </cell>
          <cell r="I461">
            <v>0.21925043558729407</v>
          </cell>
          <cell r="J461">
            <v>171689</v>
          </cell>
          <cell r="M461">
            <v>0.25189109827327566</v>
          </cell>
        </row>
        <row r="462">
          <cell r="F462">
            <v>45352</v>
          </cell>
          <cell r="H462">
            <v>205282</v>
          </cell>
          <cell r="I462">
            <v>0.22010926450964627</v>
          </cell>
          <cell r="J462">
            <v>173422</v>
          </cell>
          <cell r="M462">
            <v>0.25219963188748096</v>
          </cell>
        </row>
        <row r="463">
          <cell r="F463">
            <v>45383</v>
          </cell>
          <cell r="H463">
            <v>205282</v>
          </cell>
          <cell r="I463">
            <v>0.22037764854788133</v>
          </cell>
          <cell r="J463">
            <v>174906</v>
          </cell>
          <cell r="M463">
            <v>0.25219963188748096</v>
          </cell>
        </row>
        <row r="464">
          <cell r="F464">
            <v>45413</v>
          </cell>
          <cell r="H464">
            <v>205650</v>
          </cell>
          <cell r="I464">
            <v>0.22077270985216332</v>
          </cell>
          <cell r="J464">
            <v>173881</v>
          </cell>
          <cell r="M464">
            <v>0.25265179321864395</v>
          </cell>
        </row>
        <row r="465">
          <cell r="F465">
            <v>45444</v>
          </cell>
          <cell r="H465">
            <v>205768</v>
          </cell>
          <cell r="I465">
            <v>0.22089938711821028</v>
          </cell>
          <cell r="J465">
            <v>163332</v>
          </cell>
          <cell r="M465">
            <v>0.25265179321864395</v>
          </cell>
        </row>
        <row r="466">
          <cell r="F466">
            <v>45474</v>
          </cell>
          <cell r="H466">
            <v>205768</v>
          </cell>
          <cell r="I466">
            <v>0.22089938711821028</v>
          </cell>
          <cell r="J466">
            <v>151645</v>
          </cell>
          <cell r="M466">
            <v>0.25265179321864395</v>
          </cell>
        </row>
        <row r="467">
          <cell r="F467">
            <v>45505</v>
          </cell>
          <cell r="H467">
            <v>208286</v>
          </cell>
          <cell r="I467">
            <v>0.22360255115131386</v>
          </cell>
          <cell r="J467">
            <v>156793</v>
          </cell>
          <cell r="M467">
            <v>0.25588873639526349</v>
          </cell>
        </row>
        <row r="468">
          <cell r="F468">
            <v>45536</v>
          </cell>
          <cell r="H468">
            <v>208842</v>
          </cell>
          <cell r="I468">
            <v>0.22419943725234862</v>
          </cell>
          <cell r="J468">
            <v>159327</v>
          </cell>
          <cell r="M468">
            <v>0.25657229793708042</v>
          </cell>
        </row>
        <row r="469">
          <cell r="F469">
            <v>45566</v>
          </cell>
          <cell r="H469">
            <v>208842</v>
          </cell>
          <cell r="I469">
            <v>0.22419943725234862</v>
          </cell>
          <cell r="J469">
            <v>160171</v>
          </cell>
          <cell r="M469">
            <v>0.25657229793708042</v>
          </cell>
        </row>
        <row r="470">
          <cell r="F470">
            <v>45597</v>
          </cell>
          <cell r="H470">
            <v>209465</v>
          </cell>
          <cell r="I470">
            <v>0.2248682502756304</v>
          </cell>
          <cell r="J470">
            <v>162647</v>
          </cell>
          <cell r="M470">
            <v>0.2573383124275212</v>
          </cell>
        </row>
        <row r="471">
          <cell r="F471">
            <v>45627</v>
          </cell>
          <cell r="H471">
            <v>209815</v>
          </cell>
          <cell r="I471">
            <v>0.22524398792915951</v>
          </cell>
          <cell r="J471">
            <v>163494</v>
          </cell>
          <cell r="M471">
            <v>0.25776919557839412</v>
          </cell>
        </row>
        <row r="472">
          <cell r="F472">
            <v>45658</v>
          </cell>
          <cell r="H472">
            <v>210150</v>
          </cell>
          <cell r="I472">
            <v>0.22693673740239237</v>
          </cell>
          <cell r="J472">
            <v>167759</v>
          </cell>
          <cell r="M472">
            <v>0.2593743570285299</v>
          </cell>
        </row>
        <row r="473">
          <cell r="F473">
            <v>45689</v>
          </cell>
          <cell r="H473">
            <v>210939</v>
          </cell>
          <cell r="I473">
            <v>0.2277887625549524</v>
          </cell>
          <cell r="J473">
            <v>170551</v>
          </cell>
          <cell r="M473">
            <v>0.26034966959616718</v>
          </cell>
        </row>
        <row r="474">
          <cell r="F474">
            <v>45717</v>
          </cell>
          <cell r="H474">
            <v>211689</v>
          </cell>
          <cell r="I474">
            <v>0.2285986723957889</v>
          </cell>
          <cell r="J474">
            <v>171772</v>
          </cell>
          <cell r="M474">
            <v>0.26127421246850274</v>
          </cell>
        </row>
        <row r="475">
          <cell r="F475">
            <v>45748</v>
          </cell>
          <cell r="H475">
            <v>211689</v>
          </cell>
          <cell r="I475">
            <v>0.2285986723957889</v>
          </cell>
          <cell r="J475">
            <v>172105</v>
          </cell>
          <cell r="M475">
            <v>0.26127421246850274</v>
          </cell>
        </row>
        <row r="476">
          <cell r="F476">
            <v>45778</v>
          </cell>
          <cell r="H476">
            <v>212841</v>
          </cell>
          <cell r="I476">
            <v>0.22984269391131379</v>
          </cell>
          <cell r="J476">
            <v>170720</v>
          </cell>
          <cell r="M476">
            <v>0.26269576393694938</v>
          </cell>
        </row>
        <row r="477">
          <cell r="F477">
            <v>45809</v>
          </cell>
          <cell r="H477">
            <v>212841</v>
          </cell>
          <cell r="I477">
            <v>0.22984269391131379</v>
          </cell>
          <cell r="J477">
            <v>166595</v>
          </cell>
          <cell r="M477">
            <v>0.26269576393694938</v>
          </cell>
        </row>
        <row r="478">
          <cell r="F478">
            <v>45839</v>
          </cell>
          <cell r="H478">
            <v>212841</v>
          </cell>
          <cell r="I478">
            <v>0.22984269391131379</v>
          </cell>
          <cell r="J478">
            <v>150774</v>
          </cell>
          <cell r="M478">
            <v>0.26269576393694938</v>
          </cell>
        </row>
        <row r="479">
          <cell r="F479">
            <v>45870</v>
          </cell>
          <cell r="H479">
            <v>212841</v>
          </cell>
          <cell r="I479">
            <v>0.22984269391131379</v>
          </cell>
          <cell r="J479">
            <v>153313</v>
          </cell>
          <cell r="M479">
            <v>0.26269576393694938</v>
          </cell>
        </row>
        <row r="480">
          <cell r="F480">
            <v>45901</v>
          </cell>
          <cell r="H480">
            <v>213167</v>
          </cell>
          <cell r="I480">
            <v>0.23019473472213073</v>
          </cell>
          <cell r="J480">
            <v>154754</v>
          </cell>
          <cell r="M480">
            <v>0.26309924941013629</v>
          </cell>
        </row>
        <row r="481">
          <cell r="F481">
            <v>45931</v>
          </cell>
          <cell r="H481">
            <v>213237</v>
          </cell>
          <cell r="I481">
            <v>0.23027032630727548</v>
          </cell>
          <cell r="J481">
            <v>154537</v>
          </cell>
          <cell r="M481">
            <v>0.26318475626538124</v>
          </cell>
        </row>
        <row r="482">
          <cell r="F482">
            <v>45962</v>
          </cell>
          <cell r="H482">
            <v>213377</v>
          </cell>
          <cell r="I482">
            <v>0.23042150947756496</v>
          </cell>
          <cell r="J482">
            <v>156597</v>
          </cell>
          <cell r="M482">
            <v>0.26335844206509745</v>
          </cell>
        </row>
        <row r="483">
          <cell r="F483">
            <v>45992</v>
          </cell>
          <cell r="H483">
            <v>213377</v>
          </cell>
          <cell r="I483">
            <v>0.23042150947756496</v>
          </cell>
          <cell r="J483">
            <v>155854</v>
          </cell>
          <cell r="M483">
            <v>0.26335844206509745</v>
          </cell>
        </row>
        <row r="484">
          <cell r="F484">
            <v>46023</v>
          </cell>
          <cell r="H484">
            <v>212526</v>
          </cell>
          <cell r="I484">
            <v>0.23113942690960346</v>
          </cell>
          <cell r="J484">
            <v>161953</v>
          </cell>
          <cell r="M484">
            <v>0.2640766356497809</v>
          </cell>
        </row>
        <row r="485">
          <cell r="F485">
            <v>46054</v>
          </cell>
          <cell r="H485">
            <v>212526</v>
          </cell>
          <cell r="I485">
            <v>0.23113942690960346</v>
          </cell>
          <cell r="J485">
            <v>164171</v>
          </cell>
          <cell r="M485">
            <v>0.2640766356497809</v>
          </cell>
        </row>
        <row r="486">
          <cell r="F486">
            <v>46082</v>
          </cell>
          <cell r="H486">
            <v>213026</v>
          </cell>
          <cell r="I486">
            <v>0.23113942690960346</v>
          </cell>
          <cell r="J486">
            <v>165499</v>
          </cell>
          <cell r="M486">
            <v>0.2640766356497809</v>
          </cell>
        </row>
        <row r="487">
          <cell r="F487">
            <v>46113</v>
          </cell>
          <cell r="H487">
            <v>214698</v>
          </cell>
          <cell r="I487">
            <v>0.23113942690960346</v>
          </cell>
          <cell r="J487">
            <v>164715</v>
          </cell>
          <cell r="M487">
            <v>0.26677480880094046</v>
          </cell>
        </row>
        <row r="493">
          <cell r="G493" t="str">
            <v>M</v>
          </cell>
          <cell r="I493" t="str">
            <v>F</v>
          </cell>
        </row>
        <row r="494">
          <cell r="F494">
            <v>0</v>
          </cell>
          <cell r="H494">
            <v>-6101</v>
          </cell>
          <cell r="I494">
            <v>5900</v>
          </cell>
        </row>
        <row r="495">
          <cell r="F495">
            <v>1</v>
          </cell>
          <cell r="H495">
            <v>-13217</v>
          </cell>
          <cell r="I495">
            <v>12636</v>
          </cell>
        </row>
        <row r="496">
          <cell r="F496">
            <v>2</v>
          </cell>
          <cell r="H496">
            <v>-17505</v>
          </cell>
          <cell r="I496">
            <v>16655</v>
          </cell>
        </row>
        <row r="497">
          <cell r="F497">
            <v>3</v>
          </cell>
          <cell r="H497">
            <v>-20828</v>
          </cell>
          <cell r="I497">
            <v>20020</v>
          </cell>
        </row>
        <row r="498">
          <cell r="F498">
            <v>4</v>
          </cell>
          <cell r="H498">
            <v>-20422</v>
          </cell>
          <cell r="I498">
            <v>19754</v>
          </cell>
        </row>
        <row r="499">
          <cell r="F499">
            <v>5</v>
          </cell>
          <cell r="H499">
            <v>-5960</v>
          </cell>
          <cell r="I499">
            <v>5766</v>
          </cell>
        </row>
        <row r="508">
          <cell r="F508" t="str">
            <v>CAIPI Nuevos</v>
          </cell>
          <cell r="H508">
            <v>0.17496635262449528</v>
          </cell>
        </row>
        <row r="509">
          <cell r="F509" t="str">
            <v>Antiguos CIANI</v>
          </cell>
          <cell r="H509">
            <v>6.3257065948855995E-2</v>
          </cell>
        </row>
        <row r="510">
          <cell r="F510" t="str">
            <v>CAFI Gestión Directa</v>
          </cell>
          <cell r="H510">
            <v>0.5074024226110363</v>
          </cell>
        </row>
        <row r="511">
          <cell r="F511" t="str">
            <v>CAFI Cogestión</v>
          </cell>
          <cell r="H511">
            <v>5.3835800807537013E-2</v>
          </cell>
        </row>
        <row r="512">
          <cell r="F512" t="str">
            <v>Experiencias Existentes</v>
          </cell>
          <cell r="H512">
            <v>0.10767160161507403</v>
          </cell>
        </row>
        <row r="513">
          <cell r="F513" t="str">
            <v>CAIPI SS</v>
          </cell>
          <cell r="H513">
            <v>3.6339165545087482E-2</v>
          </cell>
        </row>
        <row r="514">
          <cell r="F514" t="str">
            <v>CAIPI SR</v>
          </cell>
          <cell r="H514">
            <v>5.3835800807537013E-3</v>
          </cell>
        </row>
        <row r="515">
          <cell r="F515" t="str">
            <v>CAIPI SG</v>
          </cell>
          <cell r="H515">
            <v>1.6150740242261104E-2</v>
          </cell>
        </row>
        <row r="516">
          <cell r="F516" t="str">
            <v>CAIPI C</v>
          </cell>
          <cell r="H516">
            <v>3.3647375504710635E-2</v>
          </cell>
        </row>
        <row r="517">
          <cell r="F517" t="str">
            <v>CAIPI MC</v>
          </cell>
          <cell r="H517">
            <v>1.3458950201884253E-3</v>
          </cell>
        </row>
        <row r="527">
          <cell r="J527" t="str">
            <v>Presupuesto a Primera Infancia</v>
          </cell>
          <cell r="K527" t="str">
            <v>Cobertura de NNs</v>
          </cell>
        </row>
        <row r="528">
          <cell r="F528">
            <v>2015</v>
          </cell>
          <cell r="J528">
            <v>2045096932</v>
          </cell>
          <cell r="K528">
            <v>38910</v>
          </cell>
        </row>
        <row r="529">
          <cell r="F529">
            <v>2016</v>
          </cell>
          <cell r="J529">
            <v>1960264115</v>
          </cell>
          <cell r="K529">
            <v>92730</v>
          </cell>
        </row>
        <row r="530">
          <cell r="F530">
            <v>2017</v>
          </cell>
          <cell r="J530">
            <v>3516894803</v>
          </cell>
          <cell r="K530">
            <v>128399</v>
          </cell>
        </row>
        <row r="531">
          <cell r="F531">
            <v>2018</v>
          </cell>
          <cell r="J531">
            <v>4155483488</v>
          </cell>
          <cell r="K531">
            <v>185633</v>
          </cell>
        </row>
        <row r="532">
          <cell r="F532">
            <v>2019</v>
          </cell>
          <cell r="J532">
            <v>5057055459</v>
          </cell>
          <cell r="K532">
            <v>195668</v>
          </cell>
        </row>
        <row r="533">
          <cell r="F533">
            <v>2020</v>
          </cell>
          <cell r="J533">
            <v>5960525858</v>
          </cell>
          <cell r="K533">
            <v>205323</v>
          </cell>
        </row>
        <row r="534">
          <cell r="F534">
            <v>2021</v>
          </cell>
          <cell r="J534">
            <v>6686626554</v>
          </cell>
          <cell r="K534">
            <v>205941</v>
          </cell>
        </row>
        <row r="535">
          <cell r="F535">
            <v>2022</v>
          </cell>
          <cell r="J535">
            <v>8336626554</v>
          </cell>
          <cell r="K535">
            <v>195583</v>
          </cell>
        </row>
        <row r="536">
          <cell r="F536">
            <v>2023</v>
          </cell>
          <cell r="J536">
            <v>10268433870</v>
          </cell>
          <cell r="K536">
            <v>204233</v>
          </cell>
        </row>
        <row r="537">
          <cell r="F537">
            <v>2024</v>
          </cell>
          <cell r="J537">
            <v>11182324484</v>
          </cell>
          <cell r="K537">
            <v>209815</v>
          </cell>
        </row>
        <row r="538">
          <cell r="F538">
            <v>2025</v>
          </cell>
          <cell r="J538">
            <v>10770275416</v>
          </cell>
          <cell r="K538">
            <v>212160</v>
          </cell>
        </row>
        <row r="539">
          <cell r="F539">
            <v>2026</v>
          </cell>
          <cell r="J539">
            <v>12027715656</v>
          </cell>
          <cell r="K539">
            <v>214698</v>
          </cell>
        </row>
        <row r="544">
          <cell r="F544" t="str">
            <v>Tabla 21 - Gasto Público en educación de la primera Infancia como porcentaje del gasto público en educación</v>
          </cell>
        </row>
        <row r="546">
          <cell r="F546">
            <v>2015</v>
          </cell>
          <cell r="I546">
            <v>1.906836840656035E-2</v>
          </cell>
        </row>
        <row r="547">
          <cell r="F547">
            <v>2016</v>
          </cell>
          <cell r="I547">
            <v>1.5379100616713146E-2</v>
          </cell>
        </row>
        <row r="548">
          <cell r="F548">
            <v>2017</v>
          </cell>
          <cell r="I548">
            <v>2.4714746278067537E-2</v>
          </cell>
        </row>
        <row r="549">
          <cell r="F549">
            <v>2018</v>
          </cell>
          <cell r="I549">
            <v>2.7278136431024023E-2</v>
          </cell>
        </row>
        <row r="550">
          <cell r="F550">
            <v>2019</v>
          </cell>
          <cell r="I550">
            <v>2.9952810474994179E-2</v>
          </cell>
        </row>
        <row r="551">
          <cell r="F551">
            <v>2020</v>
          </cell>
          <cell r="I551">
            <v>3.4944712915789197E-2</v>
          </cell>
        </row>
        <row r="552">
          <cell r="F552">
            <v>2021</v>
          </cell>
          <cell r="I552">
            <v>3.4376739903614312E-2</v>
          </cell>
        </row>
        <row r="553">
          <cell r="F553">
            <v>2022</v>
          </cell>
          <cell r="I553">
            <v>3.6066231911457476E-2</v>
          </cell>
        </row>
        <row r="554">
          <cell r="F554">
            <v>2023</v>
          </cell>
          <cell r="I554">
            <v>4.5906797697608942E-2</v>
          </cell>
        </row>
        <row r="555">
          <cell r="F555">
            <v>2024</v>
          </cell>
          <cell r="I555">
            <v>3.7645663935847347E-2</v>
          </cell>
        </row>
        <row r="556">
          <cell r="F556">
            <v>2025</v>
          </cell>
          <cell r="I556">
            <v>3.4761645671696755E-2</v>
          </cell>
        </row>
        <row r="557">
          <cell r="F557">
            <v>2026</v>
          </cell>
          <cell r="I557">
            <v>3.6224720819436611E-2</v>
          </cell>
        </row>
        <row r="565">
          <cell r="G565" t="str">
            <v>ESTE</v>
          </cell>
          <cell r="H565">
            <v>4</v>
          </cell>
        </row>
        <row r="566">
          <cell r="G566" t="str">
            <v>METROPOLITANA</v>
          </cell>
          <cell r="H566">
            <v>454</v>
          </cell>
        </row>
        <row r="567">
          <cell r="G567" t="str">
            <v>NORTE OCCIDENTAL</v>
          </cell>
          <cell r="H567">
            <v>127</v>
          </cell>
        </row>
        <row r="568">
          <cell r="G568" t="str">
            <v>NORTE ORIENTAL</v>
          </cell>
          <cell r="H568">
            <v>2</v>
          </cell>
        </row>
        <row r="569">
          <cell r="G569" t="str">
            <v>SUR</v>
          </cell>
          <cell r="H569">
            <v>362</v>
          </cell>
        </row>
        <row r="575">
          <cell r="G575" t="str">
            <v>CAFI</v>
          </cell>
          <cell r="H575">
            <v>927</v>
          </cell>
        </row>
        <row r="576">
          <cell r="G576" t="str">
            <v>CAIPI</v>
          </cell>
          <cell r="H576">
            <v>22</v>
          </cell>
        </row>
        <row r="584">
          <cell r="G584" t="str">
            <v>F</v>
          </cell>
          <cell r="H584">
            <v>473</v>
          </cell>
        </row>
        <row r="585">
          <cell r="G585" t="str">
            <v>M</v>
          </cell>
          <cell r="H585">
            <v>476</v>
          </cell>
        </row>
        <row r="601">
          <cell r="H601" t="str">
            <v>Egresos 2026</v>
          </cell>
        </row>
        <row r="602">
          <cell r="G602" t="str">
            <v>AZUA</v>
          </cell>
          <cell r="H602">
            <v>145</v>
          </cell>
        </row>
        <row r="603">
          <cell r="G603" t="str">
            <v>BAHORUCO</v>
          </cell>
          <cell r="H603">
            <v>5</v>
          </cell>
        </row>
        <row r="604">
          <cell r="G604" t="str">
            <v>BARAHONA</v>
          </cell>
          <cell r="H604">
            <v>89</v>
          </cell>
        </row>
        <row r="605">
          <cell r="G605" t="str">
            <v>DAJABÓN</v>
          </cell>
          <cell r="H605">
            <v>4</v>
          </cell>
        </row>
        <row r="606">
          <cell r="G606" t="str">
            <v>DISTRITO NACIONAL</v>
          </cell>
          <cell r="H606">
            <v>187</v>
          </cell>
        </row>
        <row r="607">
          <cell r="G607" t="str">
            <v>ELÍAS PIÑA</v>
          </cell>
          <cell r="H607">
            <v>15</v>
          </cell>
        </row>
        <row r="608">
          <cell r="G608" t="str">
            <v>ESPAILLAT</v>
          </cell>
          <cell r="H608">
            <v>1</v>
          </cell>
        </row>
        <row r="609">
          <cell r="G609" t="str">
            <v>HATO MAYOR</v>
          </cell>
          <cell r="H609">
            <v>3</v>
          </cell>
        </row>
        <row r="610">
          <cell r="G610" t="str">
            <v>INDEPENDENCIA</v>
          </cell>
          <cell r="H610">
            <v>1</v>
          </cell>
        </row>
        <row r="611">
          <cell r="G611" t="str">
            <v>LA VEGA</v>
          </cell>
          <cell r="H611">
            <v>52</v>
          </cell>
        </row>
        <row r="612">
          <cell r="G612" t="str">
            <v>MARÍA TRINIDAD SÁNCHEZ</v>
          </cell>
          <cell r="H612">
            <v>1</v>
          </cell>
        </row>
        <row r="613">
          <cell r="G613" t="str">
            <v>MONTE CRISTI</v>
          </cell>
          <cell r="H613">
            <v>22</v>
          </cell>
        </row>
        <row r="614">
          <cell r="G614" t="str">
            <v>MONTE PLATA</v>
          </cell>
          <cell r="H614">
            <v>122</v>
          </cell>
        </row>
        <row r="615">
          <cell r="G615" t="str">
            <v>PERAVIA</v>
          </cell>
          <cell r="H615">
            <v>21</v>
          </cell>
        </row>
        <row r="616">
          <cell r="G616" t="str">
            <v>PUERTO PLATA</v>
          </cell>
          <cell r="H616">
            <v>44</v>
          </cell>
        </row>
        <row r="617">
          <cell r="G617" t="str">
            <v>SAN CRISTÓBAL</v>
          </cell>
          <cell r="H617">
            <v>3</v>
          </cell>
        </row>
        <row r="618">
          <cell r="G618" t="str">
            <v>SAN JUAN</v>
          </cell>
          <cell r="H618">
            <v>86</v>
          </cell>
        </row>
        <row r="619">
          <cell r="G619" t="str">
            <v>SAN PEDRO DE MACORÍS</v>
          </cell>
          <cell r="H619">
            <v>1</v>
          </cell>
        </row>
        <row r="620">
          <cell r="G620" t="str">
            <v>SANTIAGO</v>
          </cell>
          <cell r="H620">
            <v>5</v>
          </cell>
        </row>
        <row r="621">
          <cell r="G621" t="str">
            <v>SANTO DOMINGO</v>
          </cell>
          <cell r="H621">
            <v>142</v>
          </cell>
        </row>
        <row r="634">
          <cell r="G634" t="str">
            <v>Total general</v>
          </cell>
          <cell r="H634">
            <v>949</v>
          </cell>
        </row>
        <row r="641">
          <cell r="G641" t="str">
            <v>F</v>
          </cell>
          <cell r="H641" t="str">
            <v>M</v>
          </cell>
        </row>
        <row r="642">
          <cell r="F642" t="str">
            <v>ADM</v>
          </cell>
          <cell r="G642">
            <v>603</v>
          </cell>
          <cell r="H642">
            <v>1054</v>
          </cell>
        </row>
        <row r="643">
          <cell r="F643" t="str">
            <v>CAFI</v>
          </cell>
          <cell r="G643">
            <v>5005</v>
          </cell>
          <cell r="H643">
            <v>1121</v>
          </cell>
        </row>
        <row r="644">
          <cell r="F644" t="str">
            <v>CAIPI</v>
          </cell>
          <cell r="G644">
            <v>6345</v>
          </cell>
          <cell r="H644">
            <v>750</v>
          </cell>
        </row>
        <row r="645">
          <cell r="F645" t="str">
            <v>CENTRO SS</v>
          </cell>
          <cell r="G645">
            <v>1157</v>
          </cell>
          <cell r="H645">
            <v>136</v>
          </cell>
        </row>
        <row r="646">
          <cell r="F646" t="str">
            <v>REG</v>
          </cell>
          <cell r="G646">
            <v>16</v>
          </cell>
          <cell r="H646">
            <v>33</v>
          </cell>
        </row>
        <row r="647">
          <cell r="F647" t="str">
            <v>SEDE SS</v>
          </cell>
          <cell r="H647">
            <v>1</v>
          </cell>
        </row>
        <row r="654">
          <cell r="G654" t="str">
            <v>F</v>
          </cell>
          <cell r="H654" t="str">
            <v>M</v>
          </cell>
        </row>
        <row r="655">
          <cell r="F655" t="str">
            <v>CIBAO NORDESTE</v>
          </cell>
          <cell r="G655">
            <v>4274</v>
          </cell>
          <cell r="H655">
            <v>4737</v>
          </cell>
        </row>
        <row r="656">
          <cell r="F656" t="str">
            <v>CIBAO NOROESTE</v>
          </cell>
          <cell r="G656">
            <v>3965</v>
          </cell>
          <cell r="H656">
            <v>4165</v>
          </cell>
        </row>
        <row r="657">
          <cell r="F657" t="str">
            <v>CIBAO NORTE</v>
          </cell>
          <cell r="G657">
            <v>10243</v>
          </cell>
          <cell r="H657">
            <v>10713</v>
          </cell>
        </row>
        <row r="658">
          <cell r="F658" t="str">
            <v>CIBAO SUR</v>
          </cell>
          <cell r="G658">
            <v>2881</v>
          </cell>
          <cell r="H658">
            <v>3033</v>
          </cell>
        </row>
        <row r="659">
          <cell r="F659" t="str">
            <v>EL VALLE</v>
          </cell>
          <cell r="G659">
            <v>4577</v>
          </cell>
          <cell r="H659">
            <v>4717</v>
          </cell>
        </row>
        <row r="660">
          <cell r="F660" t="str">
            <v>ENRIQUILLO</v>
          </cell>
          <cell r="G660">
            <v>5255</v>
          </cell>
          <cell r="H660">
            <v>5307</v>
          </cell>
        </row>
        <row r="661">
          <cell r="F661" t="str">
            <v>HIGUAMO</v>
          </cell>
          <cell r="G661">
            <v>5869</v>
          </cell>
          <cell r="H661">
            <v>6292</v>
          </cell>
        </row>
        <row r="662">
          <cell r="F662" t="str">
            <v>OZAMA O METROPOLITANA</v>
          </cell>
          <cell r="G662">
            <v>29454</v>
          </cell>
          <cell r="H662">
            <v>30423</v>
          </cell>
        </row>
        <row r="663">
          <cell r="F663" t="str">
            <v>VALDESIA</v>
          </cell>
          <cell r="G663">
            <v>9914</v>
          </cell>
          <cell r="H663">
            <v>10214</v>
          </cell>
        </row>
        <row r="664">
          <cell r="F664" t="str">
            <v>YUMA</v>
          </cell>
          <cell r="G664">
            <v>5004</v>
          </cell>
          <cell r="H664">
            <v>5090</v>
          </cell>
        </row>
        <row r="713">
          <cell r="F713" t="str">
            <v>Formación Básica</v>
          </cell>
          <cell r="G713">
            <v>88</v>
          </cell>
        </row>
        <row r="714">
          <cell r="F714" t="str">
            <v>Formación Continua</v>
          </cell>
          <cell r="G714">
            <v>0</v>
          </cell>
        </row>
      </sheetData>
      <sheetData sheetId="1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0B1B75-2553-4516-89F6-1FE88072370E}" name="Tabla1" displayName="Tabla1" ref="A3:R746" totalsRowShown="0">
  <autoFilter ref="A3:R746" xr:uid="{6DE9DA9D-A7F6-4901-B5FE-9E404A0BADE5}"/>
  <sortState xmlns:xlrd2="http://schemas.microsoft.com/office/spreadsheetml/2017/richdata2" ref="A4:R746">
    <sortCondition ref="A4:A746"/>
    <sortCondition ref="B4:B746"/>
    <sortCondition ref="C4:C746"/>
    <sortCondition ref="D4:D746"/>
  </sortState>
  <tableColumns count="18">
    <tableColumn id="1" xr3:uid="{075645B1-B2CF-44F5-99E8-46D97E1BF332}" name="Region"/>
    <tableColumn id="2" xr3:uid="{52A8A74C-4846-44D7-971C-19C4177C4A82}" name="Región Administrativa"/>
    <tableColumn id="3" xr3:uid="{CB1E4C02-DFD2-4EE5-AA59-6FE4373824A8}" name="Provincia"/>
    <tableColumn id="4" xr3:uid="{006FA6C7-443E-4B3C-B9A4-C858E3A8DBFE}" name="Municipio"/>
    <tableColumn id="5" xr3:uid="{8B35775D-833C-4BA0-8548-0F0E3D7E05DC}" name="IdCentro"/>
    <tableColumn id="6" xr3:uid="{3B2857E4-CE1A-4E23-A463-E64B56C454A0}" name="Centro"/>
    <tableColumn id="7" xr3:uid="{20554A53-8B80-4D7E-9FAC-F80387630BBA}" name="Tipo"/>
    <tableColumn id="8" xr3:uid="{1BA979B8-8CB5-4239-9893-5AA4E7761861}" name="TipoGestion"/>
    <tableColumn id="9" xr3:uid="{68CD0795-68C3-4E3D-AC6E-F3BFFFE80918}" name="EstatusDelServicio"/>
    <tableColumn id="10" xr3:uid="{0458E627-41A4-4EBD-ABCD-45CE5DC09F9A}" name="CantidadInscritos"/>
    <tableColumn id="11" xr3:uid="{5FF2B2B5-6E83-4470-8322-4840F8619F3B}" name="Cupo"/>
    <tableColumn id="12" xr3:uid="{8C7D97CB-93E0-4AAC-9A7C-82BCB2438E58}" name="Disponibilidad"/>
    <tableColumn id="13" xr3:uid="{A4D5DAAF-E83C-4480-84B1-D4FF2DEF2115}" name="RangoEtareo 0 a 1"/>
    <tableColumn id="14" xr3:uid="{49D431C5-10F6-4C17-B7F2-94C84DD0586C}" name="RangoEtareo 1 a 2"/>
    <tableColumn id="15" xr3:uid="{0E841831-B888-4107-B2F2-57931C070E5B}" name="RangoEtareo 2 a 3"/>
    <tableColumn id="16" xr3:uid="{373B6349-E634-4ACB-9B91-B44542046D10}" name="RangoEtareo 3 a 4"/>
    <tableColumn id="17" xr3:uid="{25F122B1-596F-4ACF-A43E-09A9956C6B91}" name="RangoEtareo 4 a 5"/>
    <tableColumn id="18" xr3:uid="{4F83EDEB-85AA-42CB-BC5C-BB8C7C9F5E44}" name="RangoEtareo Mas de 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4B2A6D-3F79-4CC5-9DEA-C145F4DE37B6}" name="Tabla13" displayName="Tabla13" ref="A4:K173" totalsRowShown="0">
  <autoFilter ref="A4:K173" xr:uid="{063FAB28-6994-4FFC-8DAC-B91AC06D97AA}"/>
  <tableColumns count="11">
    <tableColumn id="1" xr3:uid="{A3DA3C8E-8548-49FF-A38C-B9456446BA6D}" name="Region"/>
    <tableColumn id="2" xr3:uid="{02EFEA6E-6578-4F1C-872F-1B331B81A9D3}" name="Provincia"/>
    <tableColumn id="3" xr3:uid="{AF0141EE-4596-45F3-B88C-0EFB009767F5}" name="Municipio"/>
    <tableColumn id="4" xr3:uid="{70EA95FD-260E-4644-89C2-7AD5B6469E9F}" name="IdRed"/>
    <tableColumn id="5" xr3:uid="{A35DB539-8247-41F4-BCC0-2FD29F50DF47}" name="Red"/>
    <tableColumn id="6" xr3:uid="{D78B77FA-7A6A-48A2-954D-2FB63000BD25}" name="IdCentro"/>
    <tableColumn id="7" xr3:uid="{F973EFAD-5AB1-4AC0-98E3-30B70783ECA4}" name="Centro"/>
    <tableColumn id="8" xr3:uid="{58BD4ED2-A21A-48D4-AB5D-0506B1671C21}" name="Tipo"/>
    <tableColumn id="9" xr3:uid="{FA4726F1-30C7-4932-821B-79CA7697A7CF}" name="Gestión"/>
    <tableColumn id="10" xr3:uid="{F206ED52-5C3D-4741-A277-E4A2D098EA79}" name="Sexo"/>
    <tableColumn id="11" xr3:uid="{0449D82B-1EA3-4288-B3B5-07A84DCB3DAD}" name="Cantidad de N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91B3D-2047-4D59-B47A-BB4839420421}">
  <sheetPr>
    <tabColor rgb="FF002060"/>
  </sheetPr>
  <dimension ref="D11:BD1256"/>
  <sheetViews>
    <sheetView showGridLines="0" tabSelected="1" zoomScale="60" zoomScaleNormal="60" workbookViewId="0">
      <selection activeCell="M661" sqref="M661"/>
    </sheetView>
  </sheetViews>
  <sheetFormatPr baseColWidth="10" defaultColWidth="9.140625" defaultRowHeight="15" x14ac:dyDescent="0.25"/>
  <cols>
    <col min="6" max="6" width="22.7109375" customWidth="1"/>
    <col min="7" max="7" width="24.28515625" customWidth="1"/>
    <col min="8" max="8" width="19.7109375" customWidth="1"/>
    <col min="9" max="9" width="30" customWidth="1"/>
    <col min="10" max="10" width="15.28515625" customWidth="1"/>
    <col min="11" max="11" width="10.28515625" customWidth="1"/>
    <col min="12" max="12" width="14" customWidth="1"/>
    <col min="13" max="13" width="11.7109375" customWidth="1"/>
    <col min="14" max="14" width="8.140625" customWidth="1"/>
    <col min="15" max="15" width="7.42578125" customWidth="1"/>
    <col min="16" max="16" width="6.5703125" customWidth="1"/>
    <col min="17" max="17" width="12.140625" customWidth="1"/>
    <col min="18" max="18" width="13.85546875" customWidth="1"/>
    <col min="19" max="19" width="18.7109375" bestFit="1" customWidth="1"/>
    <col min="20" max="20" width="10.42578125" bestFit="1" customWidth="1"/>
    <col min="21" max="21" width="15.85546875" customWidth="1"/>
    <col min="22" max="29" width="10.42578125" bestFit="1" customWidth="1"/>
    <col min="30" max="30" width="12.5703125" bestFit="1" customWidth="1"/>
    <col min="31" max="31" width="21.140625" customWidth="1"/>
    <col min="33" max="33" width="11.140625" customWidth="1"/>
    <col min="34" max="34" width="11.7109375" customWidth="1"/>
    <col min="35" max="35" width="6.42578125" customWidth="1"/>
    <col min="36" max="36" width="6.5703125" customWidth="1"/>
    <col min="37" max="37" width="5.140625" customWidth="1"/>
    <col min="38" max="38" width="9.140625" customWidth="1"/>
    <col min="39" max="39" width="4.85546875" customWidth="1"/>
    <col min="40" max="40" width="3.5703125" customWidth="1"/>
    <col min="41" max="41" width="9" customWidth="1"/>
    <col min="42" max="42" width="11.140625" customWidth="1"/>
    <col min="43" max="43" width="17" customWidth="1"/>
    <col min="44" max="44" width="15.85546875" customWidth="1"/>
    <col min="50" max="50" width="12.7109375" customWidth="1"/>
    <col min="51" max="51" width="14.7109375" customWidth="1"/>
  </cols>
  <sheetData>
    <row r="11" spans="4:56" ht="57.75" customHeight="1" x14ac:dyDescent="0.4">
      <c r="D11" s="1"/>
      <c r="E11" s="1"/>
      <c r="F11" s="2" t="s">
        <v>0</v>
      </c>
      <c r="G11" s="2"/>
      <c r="H11" s="2"/>
      <c r="I11" s="2"/>
    </row>
    <row r="12" spans="4:56" ht="19.5" customHeight="1" x14ac:dyDescent="0.4">
      <c r="D12" s="1"/>
      <c r="E12" s="1"/>
      <c r="F12" s="3" t="s">
        <v>1</v>
      </c>
      <c r="G12" s="3"/>
      <c r="H12" s="3"/>
      <c r="I12" s="3"/>
    </row>
    <row r="14" spans="4:56" ht="15.75" x14ac:dyDescent="0.3"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/>
      <c r="S14" s="5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</row>
    <row r="15" spans="4:56" ht="19.5" x14ac:dyDescent="0.35">
      <c r="F15" s="6" t="s">
        <v>2</v>
      </c>
      <c r="G15" s="6"/>
      <c r="H15" s="6"/>
      <c r="I15" s="6"/>
      <c r="K15" s="7"/>
      <c r="L15" s="7"/>
      <c r="M15" s="4"/>
      <c r="N15" s="4"/>
      <c r="O15" s="4"/>
      <c r="P15" s="8"/>
      <c r="Q15" s="9"/>
      <c r="R15" s="10"/>
      <c r="S15" s="10"/>
      <c r="T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</row>
    <row r="16" spans="4:56" ht="47.25" x14ac:dyDescent="0.3">
      <c r="F16" s="11" t="s">
        <v>3</v>
      </c>
      <c r="G16" s="12" t="s">
        <v>4</v>
      </c>
      <c r="H16" s="12" t="s">
        <v>5</v>
      </c>
      <c r="I16" s="11" t="s">
        <v>6</v>
      </c>
      <c r="K16" s="7"/>
      <c r="L16" s="7"/>
      <c r="M16" s="4"/>
      <c r="N16" s="4"/>
      <c r="O16" s="4"/>
      <c r="P16" s="8"/>
      <c r="Q16" s="9"/>
      <c r="R16" s="10"/>
      <c r="S16" s="10"/>
      <c r="T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</row>
    <row r="17" spans="6:56" ht="15.75" x14ac:dyDescent="0.3">
      <c r="F17" s="13">
        <v>43101</v>
      </c>
      <c r="G17" s="14">
        <v>71864</v>
      </c>
      <c r="H17" s="14">
        <v>575396</v>
      </c>
      <c r="I17" s="15">
        <f>G17/H17</f>
        <v>0.12489485502158514</v>
      </c>
      <c r="K17" s="16"/>
      <c r="L17" s="17"/>
      <c r="M17" s="4"/>
      <c r="N17" s="4"/>
      <c r="O17" s="4"/>
      <c r="P17" s="8"/>
      <c r="Q17" s="8"/>
      <c r="R17" s="18"/>
      <c r="S17" s="16"/>
      <c r="T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</row>
    <row r="18" spans="6:56" ht="15.75" x14ac:dyDescent="0.3">
      <c r="F18" s="13">
        <v>43132</v>
      </c>
      <c r="G18" s="14">
        <v>74483</v>
      </c>
      <c r="H18" s="14">
        <v>575396</v>
      </c>
      <c r="I18" s="15">
        <f t="shared" ref="I18:I93" si="0">G18/H18</f>
        <v>0.12944650293015592</v>
      </c>
      <c r="K18" s="16"/>
      <c r="L18" s="19"/>
      <c r="M18" s="4"/>
      <c r="N18" s="4"/>
      <c r="O18" s="4"/>
      <c r="P18" s="8"/>
      <c r="Q18" s="8"/>
      <c r="R18" s="18"/>
      <c r="S18" s="16"/>
      <c r="T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</row>
    <row r="19" spans="6:56" ht="15.75" x14ac:dyDescent="0.3">
      <c r="F19" s="13">
        <v>43160</v>
      </c>
      <c r="G19" s="14">
        <v>78444</v>
      </c>
      <c r="H19" s="14">
        <v>575396</v>
      </c>
      <c r="I19" s="15">
        <f t="shared" si="0"/>
        <v>0.13633045763265647</v>
      </c>
      <c r="K19" s="16"/>
      <c r="L19" s="17"/>
      <c r="M19" s="4"/>
      <c r="N19" s="4"/>
      <c r="O19" s="4"/>
      <c r="P19" s="8"/>
      <c r="Q19" s="20"/>
      <c r="R19" s="18"/>
      <c r="S19" s="16"/>
      <c r="T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</row>
    <row r="20" spans="6:56" ht="15.75" x14ac:dyDescent="0.3">
      <c r="F20" s="13">
        <v>43191</v>
      </c>
      <c r="G20" s="14">
        <v>82206</v>
      </c>
      <c r="H20" s="14">
        <v>575396</v>
      </c>
      <c r="I20" s="15">
        <f t="shared" si="0"/>
        <v>0.14286856356318084</v>
      </c>
      <c r="K20" s="16"/>
      <c r="L20" s="19"/>
      <c r="M20" s="4"/>
      <c r="N20" s="4"/>
      <c r="O20" s="4"/>
      <c r="P20" s="8"/>
      <c r="Q20" s="20"/>
      <c r="R20" s="18"/>
      <c r="S20" s="16"/>
      <c r="T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</row>
    <row r="21" spans="6:56" ht="15.75" x14ac:dyDescent="0.3">
      <c r="F21" s="13">
        <v>43221</v>
      </c>
      <c r="G21" s="14">
        <v>86959</v>
      </c>
      <c r="H21" s="14">
        <v>575396</v>
      </c>
      <c r="I21" s="15">
        <f t="shared" si="0"/>
        <v>0.15112896161947598</v>
      </c>
      <c r="K21" s="16"/>
      <c r="L21" s="17"/>
      <c r="M21" s="4"/>
      <c r="N21" s="4"/>
      <c r="O21" s="4"/>
      <c r="P21" s="8"/>
      <c r="Q21" s="20"/>
      <c r="R21" s="18"/>
      <c r="S21" s="16"/>
      <c r="T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</row>
    <row r="22" spans="6:56" ht="15.75" x14ac:dyDescent="0.3">
      <c r="F22" s="13">
        <v>43252</v>
      </c>
      <c r="G22" s="14">
        <v>90325</v>
      </c>
      <c r="H22" s="14">
        <v>575396</v>
      </c>
      <c r="I22" s="15">
        <f t="shared" si="0"/>
        <v>0.15697884587310304</v>
      </c>
      <c r="K22" s="16"/>
      <c r="L22" s="19"/>
      <c r="M22" s="4"/>
      <c r="N22" s="4"/>
      <c r="O22" s="4"/>
      <c r="P22" s="8"/>
      <c r="Q22" s="20"/>
      <c r="R22" s="18"/>
      <c r="S22" s="16"/>
      <c r="T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</row>
    <row r="23" spans="6:56" ht="15.75" x14ac:dyDescent="0.3">
      <c r="F23" s="13">
        <v>43282</v>
      </c>
      <c r="G23" s="14">
        <v>91513</v>
      </c>
      <c r="H23" s="14">
        <v>575396</v>
      </c>
      <c r="I23" s="15">
        <f t="shared" si="0"/>
        <v>0.15904351090379495</v>
      </c>
      <c r="K23" s="16"/>
      <c r="L23" s="17"/>
      <c r="M23" s="4"/>
      <c r="N23" s="4"/>
      <c r="O23" s="4"/>
      <c r="P23" s="8"/>
      <c r="Q23" s="21"/>
      <c r="R23" s="9"/>
      <c r="S23" s="22"/>
      <c r="T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</row>
    <row r="24" spans="6:56" ht="15.75" x14ac:dyDescent="0.3">
      <c r="F24" s="13">
        <v>43313</v>
      </c>
      <c r="G24" s="14">
        <v>95123</v>
      </c>
      <c r="H24" s="14">
        <v>575396</v>
      </c>
      <c r="I24" s="15">
        <f t="shared" si="0"/>
        <v>0.16531745093813652</v>
      </c>
      <c r="K24" s="16"/>
      <c r="L24" s="19"/>
      <c r="M24" s="4"/>
      <c r="N24" s="4"/>
      <c r="O24" s="4"/>
      <c r="P24" s="8"/>
      <c r="Q24" s="21"/>
      <c r="R24" s="8"/>
      <c r="S24" s="23"/>
      <c r="T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</row>
    <row r="25" spans="6:56" ht="15.75" x14ac:dyDescent="0.3">
      <c r="F25" s="13">
        <v>43344</v>
      </c>
      <c r="G25" s="14">
        <v>97422</v>
      </c>
      <c r="H25" s="14">
        <v>575396</v>
      </c>
      <c r="I25" s="15">
        <f t="shared" si="0"/>
        <v>0.16931296011790142</v>
      </c>
      <c r="K25" s="16"/>
      <c r="L25" s="24"/>
      <c r="M25" s="4"/>
      <c r="N25" s="4"/>
      <c r="O25" s="4"/>
      <c r="P25" s="8"/>
      <c r="Q25" s="20"/>
      <c r="R25" s="8"/>
      <c r="S25" s="23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</row>
    <row r="26" spans="6:56" ht="15.75" x14ac:dyDescent="0.3">
      <c r="F26" s="13">
        <v>43374</v>
      </c>
      <c r="G26" s="14">
        <v>99889</v>
      </c>
      <c r="H26" s="14">
        <v>575396</v>
      </c>
      <c r="I26" s="15">
        <f t="shared" si="0"/>
        <v>0.17360044213028941</v>
      </c>
      <c r="K26" s="16"/>
      <c r="L26" s="25"/>
      <c r="M26" s="4"/>
      <c r="N26" s="4"/>
      <c r="O26" s="4"/>
      <c r="P26" s="8"/>
      <c r="Q26" s="20"/>
      <c r="R26" s="8"/>
      <c r="S26" s="2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</row>
    <row r="27" spans="6:56" ht="15.75" x14ac:dyDescent="0.3">
      <c r="F27" s="13">
        <v>43405</v>
      </c>
      <c r="G27" s="14">
        <v>99889</v>
      </c>
      <c r="H27" s="14">
        <v>575396</v>
      </c>
      <c r="I27" s="15">
        <f t="shared" si="0"/>
        <v>0.17360044213028941</v>
      </c>
      <c r="K27" s="22"/>
      <c r="L27" s="26"/>
      <c r="M27" s="4"/>
      <c r="N27" s="4"/>
      <c r="O27" s="4"/>
      <c r="P27" s="8"/>
      <c r="Q27" s="27"/>
      <c r="R27" s="8"/>
      <c r="S27" s="23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</row>
    <row r="28" spans="6:56" ht="15.75" x14ac:dyDescent="0.3">
      <c r="F28" s="13">
        <v>43435</v>
      </c>
      <c r="G28" s="14">
        <v>99889</v>
      </c>
      <c r="H28" s="14">
        <v>575396</v>
      </c>
      <c r="I28" s="15">
        <f t="shared" si="0"/>
        <v>0.17360044213028941</v>
      </c>
      <c r="K28" s="22"/>
      <c r="L28" s="26"/>
      <c r="M28" s="4"/>
      <c r="N28" s="4"/>
      <c r="O28" s="4"/>
      <c r="P28" s="8"/>
      <c r="Q28" s="27"/>
      <c r="R28" s="8"/>
      <c r="S28" s="23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</row>
    <row r="29" spans="6:56" ht="15.75" x14ac:dyDescent="0.3">
      <c r="F29" s="13">
        <v>43466</v>
      </c>
      <c r="G29" s="14">
        <v>100605</v>
      </c>
      <c r="H29" s="28">
        <v>572548</v>
      </c>
      <c r="I29" s="15">
        <f t="shared" si="0"/>
        <v>0.17571452524504497</v>
      </c>
      <c r="K29" s="29"/>
      <c r="L29" s="30"/>
      <c r="M29" s="4"/>
      <c r="N29" s="4"/>
      <c r="O29" s="4"/>
      <c r="P29" s="8"/>
      <c r="Q29" s="21"/>
      <c r="R29" s="9"/>
      <c r="S29" s="23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</row>
    <row r="30" spans="6:56" ht="15.75" x14ac:dyDescent="0.3">
      <c r="F30" s="13">
        <v>43497</v>
      </c>
      <c r="G30" s="14">
        <v>101753</v>
      </c>
      <c r="H30" s="28">
        <v>572548</v>
      </c>
      <c r="I30" s="15">
        <f t="shared" si="0"/>
        <v>0.17771959730887191</v>
      </c>
      <c r="K30" s="29"/>
      <c r="L30" s="30"/>
      <c r="M30" s="4"/>
      <c r="N30" s="4"/>
      <c r="O30" s="4"/>
      <c r="P30" s="8"/>
      <c r="Q30" s="21"/>
      <c r="R30" s="9"/>
      <c r="S30" s="23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</row>
    <row r="31" spans="6:56" ht="17.25" customHeight="1" x14ac:dyDescent="0.4">
      <c r="F31" s="13">
        <v>43525</v>
      </c>
      <c r="G31" s="14">
        <v>102347</v>
      </c>
      <c r="H31" s="28">
        <v>572548</v>
      </c>
      <c r="I31" s="15">
        <f t="shared" si="0"/>
        <v>0.17875706490984161</v>
      </c>
      <c r="K31" s="29"/>
      <c r="L31" s="30"/>
      <c r="M31" s="4"/>
      <c r="N31" s="4"/>
      <c r="O31" s="4"/>
      <c r="P31" s="8"/>
      <c r="Q31" s="21"/>
      <c r="R31" s="31"/>
      <c r="S31" s="23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</row>
    <row r="32" spans="6:56" ht="15.75" x14ac:dyDescent="0.3">
      <c r="F32" s="13">
        <v>43556</v>
      </c>
      <c r="G32" s="14">
        <v>102469</v>
      </c>
      <c r="H32" s="28">
        <v>572548</v>
      </c>
      <c r="I32" s="15">
        <f t="shared" si="0"/>
        <v>0.17897014748108456</v>
      </c>
      <c r="K32" s="4"/>
      <c r="L32" s="4"/>
      <c r="M32" s="4"/>
      <c r="N32" s="4"/>
      <c r="O32" s="4"/>
      <c r="P32" s="8"/>
      <c r="Q32" s="8"/>
      <c r="R32" s="8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</row>
    <row r="33" spans="6:56" ht="15.75" x14ac:dyDescent="0.3">
      <c r="F33" s="13">
        <v>43586</v>
      </c>
      <c r="G33" s="14">
        <v>102469</v>
      </c>
      <c r="H33" s="28">
        <v>572548</v>
      </c>
      <c r="I33" s="15">
        <f t="shared" si="0"/>
        <v>0.17897014748108456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</row>
    <row r="34" spans="6:56" ht="15.75" x14ac:dyDescent="0.3">
      <c r="F34" s="13">
        <v>43617</v>
      </c>
      <c r="G34" s="14">
        <v>102834</v>
      </c>
      <c r="H34" s="28">
        <v>572548</v>
      </c>
      <c r="I34" s="15">
        <f t="shared" si="0"/>
        <v>0.17960764861636055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</row>
    <row r="35" spans="6:56" ht="15.75" x14ac:dyDescent="0.3">
      <c r="F35" s="13">
        <v>43647</v>
      </c>
      <c r="G35" s="14">
        <v>104651</v>
      </c>
      <c r="H35" s="28">
        <v>572548</v>
      </c>
      <c r="I35" s="15">
        <f t="shared" si="0"/>
        <v>0.18278118166511803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</row>
    <row r="36" spans="6:56" ht="15.75" x14ac:dyDescent="0.3">
      <c r="F36" s="13">
        <v>43678</v>
      </c>
      <c r="G36" s="14">
        <v>105054</v>
      </c>
      <c r="H36" s="28">
        <v>572548</v>
      </c>
      <c r="I36" s="15">
        <f t="shared" si="0"/>
        <v>0.18348505278160085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</row>
    <row r="37" spans="6:56" ht="15.75" x14ac:dyDescent="0.3">
      <c r="F37" s="13">
        <v>43709</v>
      </c>
      <c r="G37" s="14">
        <v>105288</v>
      </c>
      <c r="H37" s="28">
        <v>572548</v>
      </c>
      <c r="I37" s="15">
        <f t="shared" si="0"/>
        <v>0.18389375213955861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</row>
    <row r="38" spans="6:56" ht="16.5" customHeight="1" x14ac:dyDescent="0.3">
      <c r="F38" s="13">
        <v>43739</v>
      </c>
      <c r="G38" s="14">
        <v>105460</v>
      </c>
      <c r="H38" s="28">
        <v>572548</v>
      </c>
      <c r="I38" s="15">
        <f t="shared" si="0"/>
        <v>0.1841941636334421</v>
      </c>
      <c r="K38" s="4"/>
      <c r="L38" s="4"/>
      <c r="M38" s="4"/>
      <c r="N38" s="4"/>
      <c r="O38" s="4"/>
      <c r="P38" s="4"/>
      <c r="Q38" s="4"/>
      <c r="R38" s="4"/>
      <c r="S38" s="4"/>
      <c r="T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</row>
    <row r="39" spans="6:56" ht="15" customHeight="1" x14ac:dyDescent="0.3">
      <c r="F39" s="13">
        <v>43770</v>
      </c>
      <c r="G39" s="14">
        <v>105262</v>
      </c>
      <c r="H39" s="28">
        <v>572548</v>
      </c>
      <c r="I39" s="15">
        <f t="shared" si="0"/>
        <v>0.18384834109978551</v>
      </c>
      <c r="K39" s="4"/>
      <c r="L39" s="4"/>
      <c r="M39" s="4"/>
      <c r="N39" s="4"/>
      <c r="O39" s="4"/>
      <c r="P39" s="4"/>
      <c r="Q39" s="4"/>
      <c r="R39" s="4"/>
      <c r="S39" s="4"/>
      <c r="T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</row>
    <row r="40" spans="6:56" ht="13.5" customHeight="1" x14ac:dyDescent="0.3">
      <c r="F40" s="13">
        <v>43800</v>
      </c>
      <c r="G40" s="14">
        <v>105262</v>
      </c>
      <c r="H40" s="28">
        <v>572548</v>
      </c>
      <c r="I40" s="15">
        <f t="shared" si="0"/>
        <v>0.18384834109978551</v>
      </c>
      <c r="K40" s="4"/>
      <c r="L40" s="4"/>
      <c r="M40" s="4"/>
      <c r="N40" s="4"/>
      <c r="O40" s="4"/>
      <c r="P40" s="4"/>
      <c r="Q40" s="4"/>
      <c r="R40" s="4"/>
      <c r="S40" s="4"/>
      <c r="T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</row>
    <row r="41" spans="6:56" ht="15.75" x14ac:dyDescent="0.3">
      <c r="F41" s="13">
        <v>43831</v>
      </c>
      <c r="G41" s="14">
        <v>105289</v>
      </c>
      <c r="H41" s="28">
        <v>570017</v>
      </c>
      <c r="I41" s="15">
        <f t="shared" si="0"/>
        <v>0.18471203490422217</v>
      </c>
      <c r="K41" s="4"/>
      <c r="L41" s="4"/>
      <c r="M41" s="4"/>
      <c r="N41" s="4"/>
      <c r="O41" s="4"/>
      <c r="P41" s="4"/>
      <c r="Q41" s="4"/>
      <c r="R41" s="4"/>
      <c r="S41" s="4"/>
      <c r="T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</row>
    <row r="42" spans="6:56" ht="15.75" x14ac:dyDescent="0.3">
      <c r="F42" s="13">
        <v>43862</v>
      </c>
      <c r="G42" s="14">
        <v>109302</v>
      </c>
      <c r="H42" s="28">
        <v>570017</v>
      </c>
      <c r="I42" s="15">
        <f t="shared" si="0"/>
        <v>0.19175217581230034</v>
      </c>
      <c r="K42" s="4"/>
      <c r="L42" s="4"/>
      <c r="M42" s="4"/>
      <c r="N42" s="4"/>
      <c r="O42" s="4"/>
      <c r="P42" s="4"/>
      <c r="Q42" s="4"/>
      <c r="R42" s="4"/>
      <c r="S42" s="4"/>
      <c r="T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</row>
    <row r="43" spans="6:56" ht="15.75" x14ac:dyDescent="0.3">
      <c r="F43" s="13">
        <v>43891</v>
      </c>
      <c r="G43" s="14">
        <v>109302</v>
      </c>
      <c r="H43" s="28">
        <v>570017</v>
      </c>
      <c r="I43" s="15">
        <f t="shared" si="0"/>
        <v>0.19175217581230034</v>
      </c>
      <c r="K43" s="4"/>
      <c r="L43" s="4"/>
      <c r="M43" s="4"/>
      <c r="N43" s="4"/>
      <c r="O43" s="4"/>
      <c r="P43" s="4"/>
      <c r="Q43" s="4"/>
      <c r="R43" s="4"/>
      <c r="S43" s="4"/>
      <c r="T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</row>
    <row r="44" spans="6:56" ht="15.75" x14ac:dyDescent="0.3">
      <c r="F44" s="13">
        <v>43922</v>
      </c>
      <c r="G44" s="14">
        <v>109705</v>
      </c>
      <c r="H44" s="28">
        <v>570017</v>
      </c>
      <c r="I44" s="15">
        <f t="shared" si="0"/>
        <v>0.19245917227030071</v>
      </c>
      <c r="K44" s="4"/>
      <c r="L44" s="4"/>
      <c r="M44" s="4"/>
      <c r="N44" s="4"/>
      <c r="O44" s="4"/>
      <c r="P44" s="4"/>
      <c r="Q44" s="4"/>
      <c r="R44" s="4"/>
      <c r="S44" s="4"/>
      <c r="T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</row>
    <row r="45" spans="6:56" ht="15.75" x14ac:dyDescent="0.3">
      <c r="F45" s="13">
        <v>43952</v>
      </c>
      <c r="G45" s="14">
        <v>110199</v>
      </c>
      <c r="H45" s="28">
        <v>570017</v>
      </c>
      <c r="I45" s="15">
        <f t="shared" si="0"/>
        <v>0.19332581308978505</v>
      </c>
      <c r="K45" s="4"/>
      <c r="L45" s="4"/>
      <c r="M45" s="4"/>
      <c r="N45" s="4"/>
      <c r="O45" s="4"/>
      <c r="P45" s="4"/>
      <c r="Q45" s="4"/>
      <c r="R45" s="4"/>
      <c r="S45" s="4"/>
      <c r="T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</row>
    <row r="46" spans="6:56" ht="15.75" x14ac:dyDescent="0.3">
      <c r="F46" s="13">
        <v>43983</v>
      </c>
      <c r="G46" s="14">
        <v>110397</v>
      </c>
      <c r="H46" s="28">
        <v>570017</v>
      </c>
      <c r="I46" s="15">
        <f t="shared" si="0"/>
        <v>0.19367317115103586</v>
      </c>
      <c r="K46" s="4"/>
      <c r="L46" s="4"/>
      <c r="M46" s="4"/>
      <c r="N46" s="4"/>
      <c r="O46" s="4"/>
      <c r="P46" s="4"/>
      <c r="Q46" s="4"/>
      <c r="R46" s="4"/>
      <c r="S46" s="4"/>
      <c r="T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</row>
    <row r="47" spans="6:56" ht="15.75" x14ac:dyDescent="0.3">
      <c r="F47" s="13">
        <v>44013</v>
      </c>
      <c r="G47" s="14">
        <v>110397</v>
      </c>
      <c r="H47" s="28">
        <v>570017</v>
      </c>
      <c r="I47" s="15">
        <f>G47/H47</f>
        <v>0.19367317115103586</v>
      </c>
      <c r="K47" s="4"/>
      <c r="L47" s="4"/>
      <c r="M47" s="4"/>
      <c r="N47" s="4"/>
      <c r="O47" s="4"/>
      <c r="P47" s="4"/>
      <c r="Q47" s="4"/>
      <c r="R47" s="4"/>
      <c r="S47" s="4"/>
      <c r="T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</row>
    <row r="48" spans="6:56" ht="15.75" x14ac:dyDescent="0.3">
      <c r="F48" s="13">
        <v>44044</v>
      </c>
      <c r="G48" s="14">
        <v>110199</v>
      </c>
      <c r="H48" s="28">
        <v>570017</v>
      </c>
      <c r="I48" s="15">
        <f t="shared" si="0"/>
        <v>0.19332581308978505</v>
      </c>
      <c r="K48" s="4"/>
      <c r="L48" s="4"/>
      <c r="M48" s="4"/>
      <c r="N48" s="4"/>
      <c r="O48" s="4"/>
      <c r="P48" s="4"/>
      <c r="Q48" s="4"/>
      <c r="R48" s="4"/>
      <c r="S48" s="4"/>
      <c r="T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</row>
    <row r="49" spans="6:56" ht="15.75" x14ac:dyDescent="0.3">
      <c r="F49" s="13">
        <v>44075</v>
      </c>
      <c r="G49" s="14">
        <v>109304</v>
      </c>
      <c r="H49" s="28">
        <v>570017</v>
      </c>
      <c r="I49" s="15">
        <f t="shared" si="0"/>
        <v>0.19175568447958569</v>
      </c>
      <c r="K49" s="4"/>
      <c r="L49" s="4"/>
      <c r="M49" s="4"/>
      <c r="N49" s="4"/>
      <c r="O49" s="4"/>
      <c r="P49" s="4"/>
      <c r="Q49" s="4"/>
      <c r="R49" s="4"/>
      <c r="S49" s="4"/>
      <c r="T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</row>
    <row r="50" spans="6:56" ht="15.75" x14ac:dyDescent="0.3">
      <c r="F50" s="13">
        <v>44105</v>
      </c>
      <c r="G50" s="14">
        <v>109250</v>
      </c>
      <c r="H50" s="28">
        <v>570017</v>
      </c>
      <c r="I50" s="15">
        <f t="shared" si="0"/>
        <v>0.19166095046288092</v>
      </c>
      <c r="K50" s="4"/>
      <c r="L50" s="4"/>
      <c r="M50" s="4"/>
      <c r="N50" s="4"/>
      <c r="O50" s="4"/>
      <c r="P50" s="4"/>
      <c r="Q50" s="4"/>
      <c r="R50" s="4"/>
      <c r="S50" s="4"/>
      <c r="T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</row>
    <row r="51" spans="6:56" ht="15.75" x14ac:dyDescent="0.3">
      <c r="F51" s="13">
        <v>44136</v>
      </c>
      <c r="G51" s="14">
        <v>110484</v>
      </c>
      <c r="H51" s="28">
        <v>570017</v>
      </c>
      <c r="I51" s="15">
        <f t="shared" si="0"/>
        <v>0.19382579817794907</v>
      </c>
      <c r="K51" s="4"/>
      <c r="L51" s="4"/>
      <c r="M51" s="4"/>
      <c r="N51" s="4"/>
      <c r="O51" s="4"/>
      <c r="P51" s="4"/>
      <c r="Q51" s="4"/>
      <c r="R51" s="4"/>
      <c r="S51" s="4"/>
      <c r="T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</row>
    <row r="52" spans="6:56" ht="15.75" x14ac:dyDescent="0.3">
      <c r="F52" s="13">
        <v>44166</v>
      </c>
      <c r="G52" s="14">
        <v>110484</v>
      </c>
      <c r="H52" s="28">
        <v>570017</v>
      </c>
      <c r="I52" s="15">
        <f t="shared" si="0"/>
        <v>0.19382579817794907</v>
      </c>
      <c r="K52" s="4"/>
      <c r="L52" s="4"/>
      <c r="M52" s="4"/>
      <c r="N52" s="4"/>
      <c r="O52" s="4"/>
      <c r="P52" s="4"/>
      <c r="Q52" s="4"/>
      <c r="R52" s="4"/>
      <c r="S52" s="4"/>
      <c r="T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</row>
    <row r="53" spans="6:56" ht="15.75" x14ac:dyDescent="0.3">
      <c r="F53" s="13">
        <v>44197</v>
      </c>
      <c r="G53" s="14">
        <v>110484</v>
      </c>
      <c r="H53" s="28">
        <v>566345</v>
      </c>
      <c r="I53" s="15">
        <f t="shared" si="0"/>
        <v>0.19508250271477634</v>
      </c>
      <c r="K53" s="4"/>
      <c r="L53" s="4"/>
      <c r="M53" s="4"/>
      <c r="N53" s="4"/>
      <c r="O53" s="4"/>
      <c r="P53" s="4"/>
      <c r="Q53" s="4"/>
      <c r="R53" s="4"/>
      <c r="S53" s="4"/>
      <c r="T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</row>
    <row r="54" spans="6:56" ht="15.75" x14ac:dyDescent="0.3">
      <c r="F54" s="13">
        <v>44228</v>
      </c>
      <c r="G54" s="14">
        <v>110484</v>
      </c>
      <c r="H54" s="28">
        <v>566345</v>
      </c>
      <c r="I54" s="15">
        <f t="shared" si="0"/>
        <v>0.19508250271477634</v>
      </c>
      <c r="K54" s="4"/>
      <c r="L54" s="4"/>
      <c r="M54" s="4"/>
      <c r="N54" s="4"/>
      <c r="O54" s="4"/>
      <c r="P54" s="4"/>
      <c r="Q54" s="4"/>
      <c r="R54" s="4"/>
      <c r="S54" s="4"/>
      <c r="T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</row>
    <row r="55" spans="6:56" ht="15.75" x14ac:dyDescent="0.3">
      <c r="F55" s="13">
        <v>44256</v>
      </c>
      <c r="G55" s="14">
        <v>110484</v>
      </c>
      <c r="H55" s="28">
        <v>566345</v>
      </c>
      <c r="I55" s="15">
        <f t="shared" si="0"/>
        <v>0.19508250271477634</v>
      </c>
      <c r="K55" s="4"/>
      <c r="L55" s="4"/>
      <c r="M55" s="4"/>
      <c r="N55" s="4"/>
      <c r="O55" s="4"/>
      <c r="P55" s="4"/>
      <c r="Q55" s="4"/>
      <c r="R55" s="4"/>
      <c r="S55" s="4"/>
      <c r="T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</row>
    <row r="56" spans="6:56" ht="15.75" x14ac:dyDescent="0.3">
      <c r="F56" s="13">
        <v>44287</v>
      </c>
      <c r="G56" s="14">
        <v>110484</v>
      </c>
      <c r="H56" s="28">
        <v>566345</v>
      </c>
      <c r="I56" s="15">
        <f t="shared" si="0"/>
        <v>0.19508250271477634</v>
      </c>
      <c r="K56" s="4"/>
      <c r="L56" s="4"/>
      <c r="M56" s="4"/>
      <c r="N56" s="4"/>
      <c r="O56" s="4"/>
      <c r="P56" s="4"/>
      <c r="Q56" s="4"/>
      <c r="R56" s="4"/>
      <c r="S56" s="4"/>
      <c r="T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</row>
    <row r="57" spans="6:56" ht="15.75" x14ac:dyDescent="0.3">
      <c r="F57" s="13">
        <v>44317</v>
      </c>
      <c r="G57" s="14">
        <v>110484</v>
      </c>
      <c r="H57" s="28">
        <v>566345</v>
      </c>
      <c r="I57" s="15">
        <f t="shared" si="0"/>
        <v>0.19508250271477634</v>
      </c>
      <c r="K57" s="4"/>
      <c r="L57" s="4"/>
      <c r="M57" s="4"/>
      <c r="N57" s="4"/>
      <c r="O57" s="4"/>
      <c r="P57" s="4"/>
      <c r="Q57" s="4"/>
      <c r="R57" s="4"/>
      <c r="S57" s="4"/>
      <c r="T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</row>
    <row r="58" spans="6:56" ht="15.75" x14ac:dyDescent="0.3">
      <c r="F58" s="13">
        <v>44348</v>
      </c>
      <c r="G58" s="14">
        <v>110484</v>
      </c>
      <c r="H58" s="28">
        <v>566345</v>
      </c>
      <c r="I58" s="15">
        <f t="shared" si="0"/>
        <v>0.19508250271477634</v>
      </c>
      <c r="K58" s="4"/>
      <c r="L58" s="4"/>
      <c r="M58" s="4"/>
      <c r="N58" s="4"/>
      <c r="O58" s="4"/>
      <c r="P58" s="4"/>
      <c r="Q58" s="4"/>
      <c r="R58" s="4"/>
      <c r="S58" s="4"/>
      <c r="T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</row>
    <row r="59" spans="6:56" ht="15.75" x14ac:dyDescent="0.3">
      <c r="F59" s="13">
        <v>44378</v>
      </c>
      <c r="G59" s="14">
        <v>110484</v>
      </c>
      <c r="H59" s="28">
        <v>566345</v>
      </c>
      <c r="I59" s="15">
        <f t="shared" si="0"/>
        <v>0.19508250271477634</v>
      </c>
      <c r="K59" s="4"/>
      <c r="L59" s="4"/>
      <c r="M59" s="4"/>
      <c r="N59" s="4"/>
      <c r="O59" s="4"/>
      <c r="P59" s="4"/>
      <c r="Q59" s="4"/>
      <c r="R59" s="4"/>
      <c r="S59" s="4"/>
      <c r="T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</row>
    <row r="60" spans="6:56" ht="15.75" x14ac:dyDescent="0.3">
      <c r="F60" s="13">
        <v>44409</v>
      </c>
      <c r="G60" s="14">
        <v>111291</v>
      </c>
      <c r="H60" s="28">
        <v>566345</v>
      </c>
      <c r="I60" s="15">
        <f t="shared" si="0"/>
        <v>0.19650742921717329</v>
      </c>
      <c r="K60" s="4"/>
      <c r="L60" s="4"/>
      <c r="M60" s="4"/>
      <c r="N60" s="4"/>
      <c r="O60" s="4"/>
      <c r="P60" s="4"/>
      <c r="Q60" s="4"/>
      <c r="R60" s="4"/>
      <c r="S60" s="4"/>
      <c r="T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</row>
    <row r="61" spans="6:56" ht="15.75" x14ac:dyDescent="0.3">
      <c r="F61" s="13">
        <v>44440</v>
      </c>
      <c r="G61" s="14">
        <v>111514</v>
      </c>
      <c r="H61" s="28">
        <v>566345</v>
      </c>
      <c r="I61" s="15">
        <f t="shared" si="0"/>
        <v>0.19690118214162744</v>
      </c>
      <c r="K61" s="4"/>
      <c r="L61" s="4"/>
      <c r="M61" s="4"/>
      <c r="N61" s="4"/>
      <c r="O61" s="4"/>
      <c r="P61" s="4"/>
      <c r="Q61" s="4"/>
      <c r="R61" s="4"/>
      <c r="S61" s="4"/>
      <c r="T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</row>
    <row r="62" spans="6:56" ht="15.75" x14ac:dyDescent="0.3">
      <c r="F62" s="13">
        <v>44470</v>
      </c>
      <c r="G62" s="14">
        <v>111514</v>
      </c>
      <c r="H62" s="28">
        <v>566345</v>
      </c>
      <c r="I62" s="15">
        <f t="shared" si="0"/>
        <v>0.19690118214162744</v>
      </c>
      <c r="K62" s="4"/>
      <c r="L62" s="4"/>
      <c r="M62" s="4"/>
      <c r="N62" s="4"/>
      <c r="O62" s="4"/>
      <c r="P62" s="4"/>
      <c r="Q62" s="4"/>
      <c r="R62" s="4"/>
      <c r="S62" s="4"/>
      <c r="T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</row>
    <row r="63" spans="6:56" ht="15.75" x14ac:dyDescent="0.3">
      <c r="F63" s="13">
        <v>44501</v>
      </c>
      <c r="G63" s="14">
        <v>111380</v>
      </c>
      <c r="H63" s="28">
        <v>566345</v>
      </c>
      <c r="I63" s="15">
        <f t="shared" si="0"/>
        <v>0.19666457724531866</v>
      </c>
      <c r="K63" s="4"/>
      <c r="L63" s="4"/>
      <c r="M63" s="4"/>
      <c r="N63" s="4"/>
      <c r="O63" s="4"/>
      <c r="P63" s="4"/>
      <c r="Q63" s="4"/>
      <c r="R63" s="4"/>
      <c r="S63" s="4"/>
      <c r="T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</row>
    <row r="64" spans="6:56" ht="15.75" x14ac:dyDescent="0.3">
      <c r="F64" s="13">
        <v>44531</v>
      </c>
      <c r="G64" s="14">
        <v>110817</v>
      </c>
      <c r="H64" s="28">
        <v>566345</v>
      </c>
      <c r="I64" s="15">
        <f t="shared" si="0"/>
        <v>0.19567048353918548</v>
      </c>
      <c r="K64" s="4"/>
      <c r="L64" s="4"/>
      <c r="M64" s="4"/>
      <c r="N64" s="4"/>
      <c r="O64" s="4"/>
      <c r="P64" s="4"/>
      <c r="Q64" s="4"/>
      <c r="R64" s="4"/>
      <c r="S64" s="4"/>
      <c r="T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</row>
    <row r="65" spans="6:56" ht="15.75" x14ac:dyDescent="0.3">
      <c r="F65" s="13">
        <v>44562</v>
      </c>
      <c r="G65" s="14">
        <v>110726</v>
      </c>
      <c r="H65" s="28">
        <v>562690</v>
      </c>
      <c r="I65" s="15">
        <f t="shared" si="0"/>
        <v>0.19677975439407133</v>
      </c>
      <c r="K65" s="4"/>
      <c r="L65" s="4"/>
      <c r="M65" s="4"/>
      <c r="N65" s="4"/>
      <c r="O65" s="4"/>
      <c r="P65" s="4"/>
      <c r="Q65" s="4"/>
      <c r="R65" s="4"/>
      <c r="S65" s="4"/>
      <c r="T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</row>
    <row r="66" spans="6:56" ht="15.75" x14ac:dyDescent="0.3">
      <c r="F66" s="13">
        <v>44593</v>
      </c>
      <c r="G66" s="14">
        <v>110726</v>
      </c>
      <c r="H66" s="28">
        <v>562690</v>
      </c>
      <c r="I66" s="15">
        <f t="shared" si="0"/>
        <v>0.19677975439407133</v>
      </c>
      <c r="K66" s="4"/>
      <c r="L66" s="4"/>
      <c r="M66" s="4"/>
      <c r="N66" s="4"/>
      <c r="O66" s="4"/>
      <c r="P66" s="4"/>
      <c r="Q66" s="4"/>
      <c r="R66" s="4"/>
      <c r="S66" s="4"/>
      <c r="T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</row>
    <row r="67" spans="6:56" ht="15.75" x14ac:dyDescent="0.3">
      <c r="F67" s="13">
        <v>44621</v>
      </c>
      <c r="G67" s="14">
        <v>105328</v>
      </c>
      <c r="H67" s="28">
        <v>562690</v>
      </c>
      <c r="I67" s="15">
        <f t="shared" si="0"/>
        <v>0.18718655032078055</v>
      </c>
      <c r="K67" s="4"/>
      <c r="L67" s="4"/>
      <c r="M67" s="4"/>
      <c r="N67" s="4"/>
      <c r="O67" s="4"/>
      <c r="P67" s="4"/>
      <c r="Q67" s="4"/>
      <c r="R67" s="4"/>
      <c r="S67" s="4"/>
      <c r="T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</row>
    <row r="68" spans="6:56" ht="15.75" x14ac:dyDescent="0.3">
      <c r="F68" s="13">
        <v>44652</v>
      </c>
      <c r="G68" s="14">
        <v>105706</v>
      </c>
      <c r="H68" s="28">
        <v>562690</v>
      </c>
      <c r="I68" s="15">
        <f t="shared" si="0"/>
        <v>0.18785832341075903</v>
      </c>
      <c r="K68" s="4"/>
      <c r="L68" s="4"/>
      <c r="M68" s="4"/>
      <c r="N68" s="4"/>
      <c r="O68" s="4"/>
      <c r="P68" s="4"/>
      <c r="Q68" s="4"/>
      <c r="R68" s="4"/>
      <c r="S68" s="4"/>
      <c r="T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</row>
    <row r="69" spans="6:56" ht="15.75" x14ac:dyDescent="0.3">
      <c r="F69" s="13">
        <v>44682</v>
      </c>
      <c r="G69" s="14">
        <v>105706</v>
      </c>
      <c r="H69" s="28">
        <v>562690</v>
      </c>
      <c r="I69" s="15">
        <f t="shared" si="0"/>
        <v>0.18785832341075903</v>
      </c>
      <c r="K69" s="4"/>
      <c r="L69" s="4"/>
      <c r="M69" s="4"/>
      <c r="N69" s="4"/>
      <c r="O69" s="4"/>
      <c r="P69" s="4"/>
      <c r="Q69" s="4"/>
      <c r="R69" s="4"/>
      <c r="S69" s="4"/>
      <c r="T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</row>
    <row r="70" spans="6:56" ht="15.75" x14ac:dyDescent="0.3">
      <c r="F70" s="13">
        <v>44713</v>
      </c>
      <c r="G70" s="14">
        <v>105508</v>
      </c>
      <c r="H70" s="28">
        <v>562690</v>
      </c>
      <c r="I70" s="15">
        <f t="shared" si="0"/>
        <v>0.18750644226838933</v>
      </c>
      <c r="K70" s="4"/>
      <c r="L70" s="4"/>
      <c r="M70" s="4"/>
      <c r="N70" s="4"/>
      <c r="O70" s="4"/>
      <c r="P70" s="4"/>
      <c r="Q70" s="4"/>
      <c r="R70" s="4"/>
      <c r="S70" s="4"/>
      <c r="T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</row>
    <row r="71" spans="6:56" ht="15.75" x14ac:dyDescent="0.3">
      <c r="F71" s="13">
        <v>44743</v>
      </c>
      <c r="G71" s="14">
        <v>105886</v>
      </c>
      <c r="H71" s="28">
        <v>562690</v>
      </c>
      <c r="I71" s="15">
        <f t="shared" si="0"/>
        <v>0.18817821535836785</v>
      </c>
      <c r="K71" s="4"/>
      <c r="L71" s="4"/>
      <c r="M71" s="4"/>
      <c r="N71" s="4"/>
      <c r="O71" s="4"/>
      <c r="P71" s="4"/>
      <c r="Q71" s="4"/>
      <c r="R71" s="4"/>
      <c r="S71" s="4"/>
      <c r="T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</row>
    <row r="72" spans="6:56" ht="15.75" x14ac:dyDescent="0.3">
      <c r="F72" s="13">
        <v>44774</v>
      </c>
      <c r="G72" s="14">
        <v>105506</v>
      </c>
      <c r="H72" s="28">
        <v>562690</v>
      </c>
      <c r="I72" s="15">
        <f t="shared" si="0"/>
        <v>0.18750288791341591</v>
      </c>
      <c r="K72" s="4"/>
      <c r="L72" s="4"/>
      <c r="M72" s="4"/>
      <c r="N72" s="4"/>
      <c r="O72" s="4"/>
      <c r="P72" s="4"/>
      <c r="Q72" s="4"/>
      <c r="R72" s="4"/>
      <c r="S72" s="4"/>
      <c r="T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</row>
    <row r="73" spans="6:56" ht="15.75" x14ac:dyDescent="0.3">
      <c r="F73" s="13">
        <v>44805</v>
      </c>
      <c r="G73" s="14">
        <v>105190</v>
      </c>
      <c r="H73" s="28">
        <v>562690</v>
      </c>
      <c r="I73" s="15">
        <f t="shared" si="0"/>
        <v>0.18694129982761379</v>
      </c>
      <c r="K73" s="4"/>
      <c r="L73" s="4"/>
      <c r="M73" s="4"/>
      <c r="N73" s="4"/>
      <c r="O73" s="4"/>
      <c r="P73" s="4"/>
      <c r="Q73" s="4"/>
      <c r="R73" s="4"/>
      <c r="S73" s="4"/>
      <c r="T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</row>
    <row r="74" spans="6:56" ht="15.75" x14ac:dyDescent="0.3">
      <c r="F74" s="13">
        <v>44835</v>
      </c>
      <c r="G74" s="14">
        <v>105347</v>
      </c>
      <c r="H74" s="28">
        <v>562690</v>
      </c>
      <c r="I74" s="15">
        <f t="shared" si="0"/>
        <v>0.18722031669302813</v>
      </c>
      <c r="K74" s="4"/>
      <c r="L74" s="4"/>
      <c r="M74" s="4"/>
      <c r="N74" s="4"/>
      <c r="O74" s="4"/>
      <c r="P74" s="4"/>
      <c r="Q74" s="4"/>
      <c r="R74" s="4"/>
      <c r="S74" s="4"/>
      <c r="T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</row>
    <row r="75" spans="6:56" ht="15.75" x14ac:dyDescent="0.3">
      <c r="F75" s="13">
        <v>44866</v>
      </c>
      <c r="G75" s="14">
        <v>105243</v>
      </c>
      <c r="H75" s="28">
        <v>562690</v>
      </c>
      <c r="I75" s="15">
        <f t="shared" si="0"/>
        <v>0.18703549023440971</v>
      </c>
      <c r="K75" s="4"/>
      <c r="L75" s="4"/>
      <c r="M75" s="4"/>
      <c r="N75" s="4"/>
      <c r="O75" s="4"/>
      <c r="P75" s="4"/>
      <c r="Q75" s="4"/>
      <c r="R75" s="4"/>
      <c r="S75" s="4"/>
      <c r="T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</row>
    <row r="76" spans="6:56" ht="15.75" x14ac:dyDescent="0.3">
      <c r="F76" s="13">
        <v>44896</v>
      </c>
      <c r="G76" s="14">
        <v>105243</v>
      </c>
      <c r="H76" s="28">
        <v>562690</v>
      </c>
      <c r="I76" s="15">
        <f t="shared" si="0"/>
        <v>0.18703549023440971</v>
      </c>
      <c r="K76" s="4"/>
      <c r="L76" s="4"/>
      <c r="M76" s="4"/>
      <c r="N76" s="4"/>
      <c r="O76" s="4"/>
      <c r="P76" s="4"/>
      <c r="Q76" s="4"/>
      <c r="R76" s="4"/>
      <c r="S76" s="4"/>
      <c r="T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</row>
    <row r="77" spans="6:56" ht="15.75" x14ac:dyDescent="0.3">
      <c r="F77" s="13">
        <v>44927</v>
      </c>
      <c r="G77" s="14">
        <v>105214</v>
      </c>
      <c r="H77" s="28">
        <v>559049</v>
      </c>
      <c r="I77" s="15">
        <f t="shared" si="0"/>
        <v>0.18820174975717693</v>
      </c>
      <c r="K77" s="4"/>
      <c r="L77" s="4"/>
      <c r="M77" s="4"/>
      <c r="N77" s="4"/>
      <c r="O77" s="4"/>
      <c r="P77" s="4"/>
      <c r="Q77" s="4"/>
      <c r="R77" s="4"/>
      <c r="S77" s="4"/>
      <c r="T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</row>
    <row r="78" spans="6:56" ht="15.75" x14ac:dyDescent="0.3">
      <c r="F78" s="13">
        <v>44958</v>
      </c>
      <c r="G78" s="14">
        <v>105538</v>
      </c>
      <c r="H78" s="28">
        <v>559049</v>
      </c>
      <c r="I78" s="15">
        <f t="shared" si="0"/>
        <v>0.18878130539541257</v>
      </c>
      <c r="K78" s="4"/>
      <c r="L78" s="4"/>
      <c r="M78" s="4"/>
      <c r="N78" s="4"/>
      <c r="O78" s="4"/>
      <c r="P78" s="4"/>
      <c r="Q78" s="4"/>
      <c r="R78" s="4"/>
      <c r="S78" s="4"/>
      <c r="T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</row>
    <row r="79" spans="6:56" ht="15.75" x14ac:dyDescent="0.3">
      <c r="F79" s="13">
        <v>44986</v>
      </c>
      <c r="G79" s="14">
        <v>105980</v>
      </c>
      <c r="H79" s="28">
        <v>559049</v>
      </c>
      <c r="I79" s="15">
        <f t="shared" si="0"/>
        <v>0.18957193376609205</v>
      </c>
      <c r="K79" s="4"/>
      <c r="L79" s="4"/>
      <c r="M79" s="4"/>
      <c r="N79" s="4"/>
      <c r="O79" s="4"/>
      <c r="P79" s="4"/>
      <c r="Q79" s="4"/>
      <c r="R79" s="4"/>
      <c r="S79" s="4"/>
      <c r="T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</row>
    <row r="80" spans="6:56" ht="15.75" x14ac:dyDescent="0.3">
      <c r="F80" s="13">
        <v>45017</v>
      </c>
      <c r="G80" s="14">
        <v>105647</v>
      </c>
      <c r="H80" s="28">
        <v>559049</v>
      </c>
      <c r="I80" s="15">
        <f t="shared" si="0"/>
        <v>0.18897627936012765</v>
      </c>
      <c r="K80" s="4"/>
      <c r="L80" s="4"/>
      <c r="M80" s="4"/>
      <c r="N80" s="4"/>
      <c r="O80" s="4"/>
      <c r="P80" s="4"/>
      <c r="Q80" s="4"/>
      <c r="R80" s="4"/>
      <c r="S80" s="4"/>
      <c r="T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</row>
    <row r="81" spans="6:56" ht="15.75" x14ac:dyDescent="0.3">
      <c r="F81" s="13">
        <v>45047</v>
      </c>
      <c r="G81" s="14">
        <v>106358</v>
      </c>
      <c r="H81" s="28">
        <v>559049</v>
      </c>
      <c r="I81" s="15">
        <f t="shared" si="0"/>
        <v>0.19024808201070031</v>
      </c>
      <c r="J81" s="32"/>
      <c r="K81" s="4"/>
      <c r="L81" s="4"/>
      <c r="M81" s="4"/>
      <c r="N81" s="4"/>
      <c r="O81" s="4"/>
      <c r="P81" s="4"/>
      <c r="Q81" s="4"/>
      <c r="R81" s="4"/>
      <c r="S81" s="4"/>
      <c r="T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</row>
    <row r="82" spans="6:56" ht="15.75" x14ac:dyDescent="0.3">
      <c r="F82" s="13">
        <v>45078</v>
      </c>
      <c r="G82" s="14">
        <v>106928</v>
      </c>
      <c r="H82" s="28">
        <v>559049</v>
      </c>
      <c r="I82" s="15">
        <f t="shared" si="0"/>
        <v>0.19126767063352229</v>
      </c>
      <c r="J82" s="32"/>
      <c r="K82" s="4"/>
      <c r="L82" s="4"/>
      <c r="M82" s="4"/>
      <c r="N82" s="4"/>
      <c r="O82" s="4"/>
      <c r="P82" s="4"/>
      <c r="Q82" s="4"/>
      <c r="R82" s="4"/>
      <c r="S82" s="4"/>
      <c r="T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</row>
    <row r="83" spans="6:56" ht="15.75" x14ac:dyDescent="0.3">
      <c r="F83" s="13">
        <v>45108</v>
      </c>
      <c r="G83" s="14">
        <v>106834</v>
      </c>
      <c r="H83" s="28">
        <v>559049</v>
      </c>
      <c r="I83" s="15">
        <f t="shared" si="0"/>
        <v>0.19109952794835516</v>
      </c>
      <c r="J83" s="32"/>
      <c r="K83" s="4"/>
      <c r="L83" s="4"/>
      <c r="M83" s="4"/>
      <c r="N83" s="4"/>
      <c r="O83" s="4"/>
      <c r="P83" s="4"/>
      <c r="Q83" s="4"/>
      <c r="R83" s="4"/>
      <c r="S83" s="4"/>
      <c r="T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</row>
    <row r="84" spans="6:56" ht="15.75" x14ac:dyDescent="0.3">
      <c r="F84" s="13">
        <v>45139</v>
      </c>
      <c r="G84" s="14">
        <v>106834</v>
      </c>
      <c r="H84" s="28">
        <v>559049</v>
      </c>
      <c r="I84" s="15">
        <f t="shared" si="0"/>
        <v>0.19109952794835516</v>
      </c>
      <c r="J84" s="32"/>
      <c r="K84" s="4"/>
      <c r="L84" s="4"/>
      <c r="M84" s="4"/>
      <c r="N84" s="4"/>
      <c r="O84" s="4"/>
      <c r="P84" s="4"/>
      <c r="Q84" s="4"/>
      <c r="R84" s="4"/>
      <c r="S84" s="4"/>
      <c r="T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</row>
    <row r="85" spans="6:56" ht="15.75" x14ac:dyDescent="0.3">
      <c r="F85" s="13">
        <v>45170</v>
      </c>
      <c r="G85" s="14">
        <v>106855</v>
      </c>
      <c r="H85" s="28">
        <v>559049</v>
      </c>
      <c r="I85" s="15">
        <f t="shared" si="0"/>
        <v>0.19113709173972226</v>
      </c>
      <c r="J85" s="32"/>
      <c r="K85" s="4"/>
      <c r="L85" s="4"/>
      <c r="M85" s="4"/>
      <c r="N85" s="4"/>
      <c r="O85" s="4"/>
      <c r="P85" s="4"/>
      <c r="Q85" s="4"/>
      <c r="R85" s="4"/>
      <c r="S85" s="4"/>
      <c r="T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</row>
    <row r="86" spans="6:56" ht="15.75" x14ac:dyDescent="0.3">
      <c r="F86" s="13">
        <v>45200</v>
      </c>
      <c r="G86" s="14">
        <v>109131</v>
      </c>
      <c r="H86" s="28">
        <v>559049</v>
      </c>
      <c r="I86" s="15">
        <f t="shared" si="0"/>
        <v>0.19520829122313071</v>
      </c>
      <c r="J86" s="32"/>
      <c r="K86" s="4"/>
      <c r="L86" s="4"/>
      <c r="M86" s="4"/>
      <c r="N86" s="4"/>
      <c r="O86" s="4"/>
      <c r="P86" s="4"/>
      <c r="Q86" s="4"/>
      <c r="R86" s="4"/>
      <c r="S86" s="4"/>
      <c r="T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</row>
    <row r="87" spans="6:56" ht="15.75" x14ac:dyDescent="0.3">
      <c r="F87" s="13">
        <v>45231</v>
      </c>
      <c r="G87" s="14">
        <v>109504</v>
      </c>
      <c r="H87" s="28">
        <v>559049</v>
      </c>
      <c r="I87" s="15">
        <f t="shared" si="0"/>
        <v>0.19587549570788965</v>
      </c>
      <c r="J87" s="32"/>
      <c r="K87" s="4"/>
      <c r="L87" s="4"/>
      <c r="M87" s="4"/>
      <c r="N87" s="4"/>
      <c r="O87" s="4"/>
      <c r="P87" s="4"/>
      <c r="Q87" s="4"/>
      <c r="R87" s="4"/>
      <c r="S87" s="4"/>
      <c r="T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</row>
    <row r="88" spans="6:56" ht="15.75" x14ac:dyDescent="0.3">
      <c r="F88" s="13">
        <v>45261</v>
      </c>
      <c r="G88" s="14">
        <v>109898</v>
      </c>
      <c r="H88" s="28">
        <v>559049</v>
      </c>
      <c r="I88" s="15">
        <f t="shared" si="0"/>
        <v>0.19658026398401571</v>
      </c>
      <c r="J88" s="32"/>
      <c r="K88" s="4"/>
      <c r="L88" s="4"/>
      <c r="M88" s="4"/>
      <c r="N88" s="4"/>
      <c r="O88" s="4"/>
      <c r="P88" s="4"/>
      <c r="Q88" s="4"/>
      <c r="R88" s="4"/>
      <c r="S88" s="4"/>
      <c r="T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</row>
    <row r="89" spans="6:56" ht="15.75" x14ac:dyDescent="0.3">
      <c r="F89" s="13">
        <v>45292</v>
      </c>
      <c r="G89" s="14">
        <v>109898</v>
      </c>
      <c r="H89" s="28">
        <v>555529</v>
      </c>
      <c r="I89" s="15">
        <f t="shared" si="0"/>
        <v>0.19782585607592043</v>
      </c>
      <c r="J89" s="32"/>
      <c r="K89" s="4"/>
      <c r="L89" s="4"/>
      <c r="M89" s="4"/>
      <c r="N89" s="4"/>
      <c r="O89" s="4"/>
      <c r="P89" s="4"/>
      <c r="Q89" s="4"/>
      <c r="R89" s="4"/>
      <c r="S89" s="4"/>
      <c r="T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</row>
    <row r="90" spans="6:56" ht="15.75" x14ac:dyDescent="0.3">
      <c r="F90" s="13">
        <v>45323</v>
      </c>
      <c r="G90" s="14">
        <v>110328</v>
      </c>
      <c r="H90" s="28">
        <v>555529</v>
      </c>
      <c r="I90" s="15">
        <f t="shared" si="0"/>
        <v>0.19859989307488898</v>
      </c>
      <c r="J90" s="32"/>
      <c r="K90" s="4"/>
      <c r="L90" s="4"/>
      <c r="M90" s="4"/>
      <c r="N90" s="4"/>
      <c r="O90" s="4"/>
      <c r="P90" s="4"/>
      <c r="Q90" s="4"/>
      <c r="R90" s="4"/>
      <c r="S90" s="4"/>
      <c r="T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</row>
    <row r="91" spans="6:56" ht="15.75" x14ac:dyDescent="0.3">
      <c r="F91" s="13">
        <v>45352</v>
      </c>
      <c r="G91" s="14">
        <v>110462</v>
      </c>
      <c r="H91" s="28">
        <v>555529</v>
      </c>
      <c r="I91" s="15">
        <f t="shared" si="0"/>
        <v>0.19884110460480012</v>
      </c>
      <c r="J91" s="32"/>
      <c r="K91" s="4"/>
      <c r="L91" s="4"/>
      <c r="M91" s="4"/>
      <c r="N91" s="4"/>
      <c r="O91" s="4"/>
      <c r="P91" s="4"/>
      <c r="Q91" s="4"/>
      <c r="R91" s="4"/>
      <c r="S91" s="4"/>
      <c r="T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</row>
    <row r="92" spans="6:56" ht="15.75" x14ac:dyDescent="0.3">
      <c r="F92" s="13">
        <v>45383</v>
      </c>
      <c r="G92" s="14">
        <v>110462</v>
      </c>
      <c r="H92" s="28">
        <v>555529</v>
      </c>
      <c r="I92" s="15">
        <f t="shared" si="0"/>
        <v>0.19884110460480012</v>
      </c>
      <c r="J92" s="32"/>
      <c r="K92" s="4"/>
      <c r="L92" s="4"/>
      <c r="M92" s="4"/>
      <c r="N92" s="4"/>
      <c r="O92" s="4"/>
      <c r="P92" s="4"/>
      <c r="Q92" s="4"/>
      <c r="R92" s="4"/>
      <c r="S92" s="4"/>
      <c r="T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</row>
    <row r="93" spans="6:56" ht="15.75" x14ac:dyDescent="0.3">
      <c r="F93" s="13">
        <v>45413</v>
      </c>
      <c r="G93" s="14">
        <v>110660</v>
      </c>
      <c r="H93" s="28">
        <v>555529</v>
      </c>
      <c r="I93" s="15">
        <f t="shared" si="0"/>
        <v>0.19919752164153445</v>
      </c>
      <c r="J93" s="32"/>
      <c r="K93" s="4"/>
      <c r="L93" s="4"/>
      <c r="M93" s="4"/>
      <c r="N93" s="4"/>
      <c r="O93" s="4"/>
      <c r="P93" s="4"/>
      <c r="Q93" s="4"/>
      <c r="R93" s="4"/>
      <c r="S93" s="4"/>
      <c r="T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</row>
    <row r="94" spans="6:56" ht="15.75" x14ac:dyDescent="0.3">
      <c r="F94" s="13">
        <v>45444</v>
      </c>
      <c r="G94" s="14">
        <v>110724</v>
      </c>
      <c r="H94" s="28">
        <v>555529</v>
      </c>
      <c r="I94" s="15">
        <f t="shared" ref="I94:I113" si="1">G94/H94</f>
        <v>0.19931272714835768</v>
      </c>
      <c r="J94" s="32"/>
      <c r="K94" s="4"/>
      <c r="L94" s="4"/>
      <c r="M94" s="4"/>
      <c r="N94" s="4"/>
      <c r="O94" s="4"/>
      <c r="P94" s="4"/>
      <c r="Q94" s="4"/>
      <c r="R94" s="4"/>
      <c r="S94" s="4"/>
      <c r="T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</row>
    <row r="95" spans="6:56" ht="15.75" x14ac:dyDescent="0.3">
      <c r="F95" s="13">
        <v>45474</v>
      </c>
      <c r="G95" s="14">
        <v>110724</v>
      </c>
      <c r="H95" s="28">
        <v>555529</v>
      </c>
      <c r="I95" s="15">
        <f t="shared" si="1"/>
        <v>0.19931272714835768</v>
      </c>
      <c r="J95" s="32"/>
      <c r="K95" s="4"/>
      <c r="L95" s="4"/>
      <c r="M95" s="4"/>
      <c r="N95" s="4"/>
      <c r="O95" s="4"/>
      <c r="P95" s="4"/>
      <c r="Q95" s="4"/>
      <c r="R95" s="4"/>
      <c r="S95" s="4"/>
      <c r="T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</row>
    <row r="96" spans="6:56" ht="15.75" x14ac:dyDescent="0.3">
      <c r="F96" s="13">
        <v>45505</v>
      </c>
      <c r="G96" s="14">
        <v>112079</v>
      </c>
      <c r="H96" s="28">
        <v>555529</v>
      </c>
      <c r="I96" s="15">
        <f t="shared" si="1"/>
        <v>0.20175184373813068</v>
      </c>
      <c r="J96" s="32"/>
      <c r="K96" s="4"/>
      <c r="L96" s="4"/>
      <c r="M96" s="4"/>
      <c r="N96" s="4"/>
      <c r="O96" s="4"/>
      <c r="P96" s="4"/>
      <c r="Q96" s="4"/>
      <c r="R96" s="4"/>
      <c r="S96" s="4"/>
      <c r="T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</row>
    <row r="97" spans="6:56" ht="15.75" x14ac:dyDescent="0.3">
      <c r="F97" s="13">
        <v>45536</v>
      </c>
      <c r="G97" s="14">
        <v>112378</v>
      </c>
      <c r="H97" s="28">
        <v>555529</v>
      </c>
      <c r="I97" s="15">
        <f t="shared" si="1"/>
        <v>0.20229006946532044</v>
      </c>
      <c r="J97" s="32"/>
      <c r="K97" s="4"/>
      <c r="L97" s="4"/>
      <c r="M97" s="4"/>
      <c r="N97" s="4"/>
      <c r="O97" s="4"/>
      <c r="P97" s="4"/>
      <c r="Q97" s="4"/>
      <c r="R97" s="4"/>
      <c r="S97" s="4"/>
      <c r="T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</row>
    <row r="98" spans="6:56" ht="15.75" x14ac:dyDescent="0.3">
      <c r="F98" s="13">
        <v>45566</v>
      </c>
      <c r="G98" s="14">
        <v>112378</v>
      </c>
      <c r="H98" s="28">
        <v>555529</v>
      </c>
      <c r="I98" s="15">
        <f t="shared" si="1"/>
        <v>0.20229006946532044</v>
      </c>
      <c r="J98" s="32"/>
      <c r="K98" s="4"/>
      <c r="L98" s="4"/>
      <c r="M98" s="4"/>
      <c r="N98" s="4"/>
      <c r="O98" s="4"/>
      <c r="P98" s="4"/>
      <c r="Q98" s="4"/>
      <c r="R98" s="4"/>
      <c r="S98" s="4"/>
      <c r="T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</row>
    <row r="99" spans="6:56" ht="15.75" x14ac:dyDescent="0.3">
      <c r="F99" s="13">
        <v>45597</v>
      </c>
      <c r="G99" s="14">
        <v>112713</v>
      </c>
      <c r="H99" s="28">
        <v>555529</v>
      </c>
      <c r="I99" s="15">
        <f t="shared" si="1"/>
        <v>0.20289309829009827</v>
      </c>
      <c r="J99" s="32"/>
      <c r="K99" s="4"/>
      <c r="L99" s="4"/>
      <c r="M99" s="4"/>
      <c r="N99" s="4"/>
      <c r="O99" s="4"/>
      <c r="P99" s="4"/>
      <c r="Q99" s="4"/>
      <c r="R99" s="4"/>
      <c r="S99" s="4"/>
      <c r="T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</row>
    <row r="100" spans="6:56" ht="15.75" x14ac:dyDescent="0.3">
      <c r="F100" s="13">
        <v>45627</v>
      </c>
      <c r="G100" s="14">
        <v>112901</v>
      </c>
      <c r="H100" s="28">
        <v>555529</v>
      </c>
      <c r="I100" s="15">
        <f t="shared" si="1"/>
        <v>0.20323151446639148</v>
      </c>
      <c r="J100" s="32"/>
      <c r="K100" s="4"/>
      <c r="L100" s="4"/>
      <c r="M100" s="4"/>
      <c r="N100" s="4"/>
      <c r="O100" s="4"/>
      <c r="P100" s="4"/>
      <c r="Q100" s="4"/>
      <c r="R100" s="4"/>
      <c r="S100" s="4"/>
      <c r="T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</row>
    <row r="101" spans="6:56" ht="15.75" x14ac:dyDescent="0.3">
      <c r="F101" s="13">
        <v>45658</v>
      </c>
      <c r="G101" s="14">
        <v>113082</v>
      </c>
      <c r="H101" s="28">
        <v>551790</v>
      </c>
      <c r="I101" s="15">
        <f t="shared" si="1"/>
        <v>0.20493666068613059</v>
      </c>
      <c r="J101" s="32"/>
      <c r="K101" s="4"/>
      <c r="L101" s="4"/>
      <c r="M101" s="4"/>
      <c r="N101" s="4"/>
      <c r="O101" s="4"/>
      <c r="P101" s="4"/>
      <c r="Q101" s="4"/>
      <c r="R101" s="4"/>
      <c r="S101" s="4"/>
      <c r="T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</row>
    <row r="102" spans="6:56" ht="15.75" x14ac:dyDescent="0.3">
      <c r="F102" s="13">
        <v>45689</v>
      </c>
      <c r="G102" s="14">
        <v>113506</v>
      </c>
      <c r="H102" s="28">
        <v>551790</v>
      </c>
      <c r="I102" s="15">
        <f t="shared" si="1"/>
        <v>0.20570506895739321</v>
      </c>
      <c r="J102" s="32"/>
      <c r="K102" s="4"/>
      <c r="L102" s="4"/>
      <c r="M102" s="4"/>
      <c r="N102" s="4"/>
      <c r="O102" s="4"/>
      <c r="P102" s="4"/>
      <c r="Q102" s="4"/>
      <c r="R102" s="4"/>
      <c r="S102" s="4"/>
      <c r="T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</row>
    <row r="103" spans="6:56" ht="15.75" x14ac:dyDescent="0.3">
      <c r="F103" s="13">
        <v>45717</v>
      </c>
      <c r="G103" s="14">
        <v>113910</v>
      </c>
      <c r="H103" s="28">
        <v>551790</v>
      </c>
      <c r="I103" s="15">
        <f t="shared" si="1"/>
        <v>0.20643723155548308</v>
      </c>
      <c r="J103" s="32"/>
      <c r="K103" s="4"/>
      <c r="L103" s="4"/>
      <c r="M103" s="4"/>
      <c r="N103" s="4"/>
      <c r="O103" s="4"/>
      <c r="P103" s="4"/>
      <c r="Q103" s="4"/>
      <c r="R103" s="4"/>
      <c r="S103" s="4"/>
      <c r="T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</row>
    <row r="104" spans="6:56" ht="15.75" x14ac:dyDescent="0.3">
      <c r="F104" s="13">
        <v>45748</v>
      </c>
      <c r="G104" s="14">
        <v>113910</v>
      </c>
      <c r="H104" s="28">
        <v>551790</v>
      </c>
      <c r="I104" s="15">
        <f t="shared" si="1"/>
        <v>0.20643723155548308</v>
      </c>
      <c r="J104" s="32"/>
      <c r="K104" s="4"/>
      <c r="L104" s="4"/>
      <c r="M104" s="4"/>
      <c r="N104" s="4"/>
      <c r="O104" s="4"/>
      <c r="P104" s="4"/>
      <c r="Q104" s="4"/>
      <c r="R104" s="4"/>
      <c r="S104" s="4"/>
      <c r="T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</row>
    <row r="105" spans="6:56" ht="15.75" x14ac:dyDescent="0.3">
      <c r="F105" s="13">
        <v>45778</v>
      </c>
      <c r="G105" s="14">
        <v>114530</v>
      </c>
      <c r="H105" s="28">
        <v>551790</v>
      </c>
      <c r="I105" s="15">
        <f t="shared" si="1"/>
        <v>0.20756084742383879</v>
      </c>
      <c r="J105" s="32"/>
      <c r="K105" s="4"/>
      <c r="L105" s="4"/>
      <c r="M105" s="4"/>
      <c r="N105" s="4"/>
      <c r="O105" s="4"/>
      <c r="P105" s="4"/>
      <c r="Q105" s="4"/>
      <c r="R105" s="4"/>
      <c r="S105" s="4"/>
      <c r="T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</row>
    <row r="106" spans="6:56" ht="15.75" x14ac:dyDescent="0.3">
      <c r="F106" s="13">
        <v>45809</v>
      </c>
      <c r="G106" s="14">
        <v>114530</v>
      </c>
      <c r="H106" s="28">
        <v>551790</v>
      </c>
      <c r="I106" s="15">
        <f t="shared" si="1"/>
        <v>0.20756084742383879</v>
      </c>
      <c r="J106" s="32"/>
      <c r="K106" s="4"/>
      <c r="L106" s="4"/>
      <c r="M106" s="4"/>
      <c r="N106" s="4"/>
      <c r="O106" s="4"/>
      <c r="P106" s="4"/>
      <c r="Q106" s="4"/>
      <c r="R106" s="4"/>
      <c r="S106" s="4"/>
      <c r="T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</row>
    <row r="107" spans="6:56" ht="15.75" x14ac:dyDescent="0.3">
      <c r="F107" s="13">
        <v>45839</v>
      </c>
      <c r="G107" s="14">
        <v>114530</v>
      </c>
      <c r="H107" s="28">
        <v>551790</v>
      </c>
      <c r="I107" s="15">
        <f t="shared" si="1"/>
        <v>0.20756084742383879</v>
      </c>
      <c r="J107" s="32"/>
      <c r="K107" s="4"/>
      <c r="L107" s="4"/>
      <c r="M107" s="4"/>
      <c r="N107" s="4"/>
      <c r="O107" s="4"/>
      <c r="P107" s="4"/>
      <c r="Q107" s="4"/>
      <c r="R107" s="4"/>
      <c r="S107" s="4"/>
      <c r="T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</row>
    <row r="108" spans="6:56" ht="15.75" x14ac:dyDescent="0.3">
      <c r="F108" s="13">
        <v>45870</v>
      </c>
      <c r="G108" s="14">
        <v>114530</v>
      </c>
      <c r="H108" s="28">
        <v>551790</v>
      </c>
      <c r="I108" s="15">
        <f t="shared" si="1"/>
        <v>0.20756084742383879</v>
      </c>
      <c r="J108" s="32"/>
      <c r="K108" s="4"/>
      <c r="L108" s="4"/>
      <c r="M108" s="4"/>
      <c r="N108" s="4"/>
      <c r="O108" s="4"/>
      <c r="P108" s="4"/>
      <c r="Q108" s="4"/>
      <c r="R108" s="4"/>
      <c r="S108" s="4"/>
      <c r="T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</row>
    <row r="109" spans="6:56" ht="15.75" x14ac:dyDescent="0.3">
      <c r="F109" s="13">
        <v>45901</v>
      </c>
      <c r="G109" s="14">
        <v>114705</v>
      </c>
      <c r="H109" s="28">
        <v>551790</v>
      </c>
      <c r="I109" s="15">
        <f t="shared" si="1"/>
        <v>0.20787799706410048</v>
      </c>
      <c r="J109" s="32"/>
      <c r="K109" s="4"/>
      <c r="L109" s="4"/>
      <c r="M109" s="4"/>
      <c r="N109" s="4"/>
      <c r="O109" s="4"/>
      <c r="P109" s="4"/>
      <c r="Q109" s="4"/>
      <c r="R109" s="4"/>
      <c r="S109" s="4"/>
      <c r="T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</row>
    <row r="110" spans="6:56" ht="15.75" x14ac:dyDescent="0.3">
      <c r="F110" s="13">
        <v>45931</v>
      </c>
      <c r="G110" s="14">
        <v>114743</v>
      </c>
      <c r="H110" s="28">
        <v>551790</v>
      </c>
      <c r="I110" s="15">
        <f t="shared" si="1"/>
        <v>0.20794686384312872</v>
      </c>
      <c r="J110" s="32"/>
      <c r="K110" s="4"/>
      <c r="L110" s="4"/>
      <c r="M110" s="4"/>
      <c r="N110" s="4"/>
      <c r="O110" s="4"/>
      <c r="P110" s="4"/>
      <c r="Q110" s="4"/>
      <c r="R110" s="4"/>
      <c r="S110" s="4"/>
      <c r="T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</row>
    <row r="111" spans="6:56" ht="15.75" x14ac:dyDescent="0.3">
      <c r="F111" s="13">
        <v>45962</v>
      </c>
      <c r="G111" s="14">
        <v>114818</v>
      </c>
      <c r="H111" s="28">
        <v>551790</v>
      </c>
      <c r="I111" s="15">
        <f t="shared" si="1"/>
        <v>0.20808278511752659</v>
      </c>
      <c r="J111" s="32"/>
      <c r="K111" s="4"/>
      <c r="L111" s="4"/>
      <c r="M111" s="4"/>
      <c r="N111" s="4"/>
      <c r="O111" s="4"/>
      <c r="P111" s="4"/>
      <c r="Q111" s="4"/>
      <c r="R111" s="4"/>
      <c r="S111" s="4"/>
      <c r="T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</row>
    <row r="112" spans="6:56" ht="15.75" x14ac:dyDescent="0.3">
      <c r="F112" s="13">
        <v>45992</v>
      </c>
      <c r="G112" s="14">
        <v>114818</v>
      </c>
      <c r="H112" s="28">
        <v>551790</v>
      </c>
      <c r="I112" s="15">
        <f t="shared" si="1"/>
        <v>0.20808278511752659</v>
      </c>
      <c r="J112" s="32"/>
      <c r="K112" s="4"/>
      <c r="L112" s="4"/>
      <c r="M112" s="4"/>
      <c r="N112" s="4"/>
      <c r="O112" s="4"/>
      <c r="P112" s="4"/>
      <c r="Q112" s="4"/>
      <c r="R112" s="4"/>
      <c r="S112" s="4"/>
      <c r="T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</row>
    <row r="113" spans="6:56" ht="15.75" x14ac:dyDescent="0.3">
      <c r="F113" s="13">
        <v>46023</v>
      </c>
      <c r="G113" s="14">
        <v>114360</v>
      </c>
      <c r="H113" s="28">
        <v>547738</v>
      </c>
      <c r="I113" s="15">
        <f t="shared" si="1"/>
        <v>0.20878595240790304</v>
      </c>
      <c r="J113" s="32"/>
      <c r="K113" s="4"/>
      <c r="L113" s="4"/>
      <c r="M113" s="4"/>
      <c r="N113" s="4"/>
      <c r="O113" s="4"/>
      <c r="P113" s="4"/>
      <c r="Q113" s="4"/>
      <c r="R113" s="4"/>
      <c r="S113" s="4"/>
      <c r="T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</row>
    <row r="114" spans="6:56" ht="15.75" x14ac:dyDescent="0.3">
      <c r="F114" s="13">
        <v>46054</v>
      </c>
      <c r="G114" s="14">
        <v>114360</v>
      </c>
      <c r="H114" s="28">
        <v>547738</v>
      </c>
      <c r="I114" s="15">
        <v>0.20878595240790304</v>
      </c>
      <c r="J114" s="32"/>
      <c r="K114" s="4"/>
      <c r="L114" s="4"/>
      <c r="M114" s="4"/>
      <c r="N114" s="4"/>
      <c r="O114" s="4"/>
      <c r="P114" s="4"/>
      <c r="Q114" s="4"/>
      <c r="R114" s="4"/>
      <c r="S114" s="4"/>
      <c r="T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</row>
    <row r="115" spans="6:56" ht="15.75" x14ac:dyDescent="0.3">
      <c r="F115" s="13">
        <v>46082</v>
      </c>
      <c r="G115" s="14">
        <v>114629</v>
      </c>
      <c r="H115" s="28">
        <v>547738</v>
      </c>
      <c r="I115" s="15">
        <v>0.20878595240790304</v>
      </c>
      <c r="J115" s="32"/>
      <c r="K115" s="4"/>
      <c r="L115" s="4"/>
      <c r="M115" s="4"/>
      <c r="N115" s="4"/>
      <c r="O115" s="4"/>
      <c r="P115" s="4"/>
      <c r="Q115" s="4"/>
      <c r="R115" s="4"/>
      <c r="S115" s="4"/>
      <c r="T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</row>
    <row r="116" spans="6:56" ht="15.75" x14ac:dyDescent="0.3">
      <c r="F116" s="13">
        <v>46113</v>
      </c>
      <c r="G116" s="14">
        <v>115529</v>
      </c>
      <c r="H116" s="28">
        <v>547738</v>
      </c>
      <c r="I116" s="15">
        <v>0.20878595240790304</v>
      </c>
      <c r="J116" s="32"/>
      <c r="K116" s="4"/>
      <c r="L116" s="4"/>
      <c r="M116" s="4"/>
      <c r="N116" s="4"/>
      <c r="O116" s="4"/>
      <c r="P116" s="4"/>
      <c r="Q116" s="4"/>
      <c r="R116" s="4"/>
      <c r="S116" s="4"/>
      <c r="T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</row>
    <row r="117" spans="6:56" ht="15.75" x14ac:dyDescent="0.3">
      <c r="F117" s="4" t="s">
        <v>7</v>
      </c>
      <c r="G117" s="33"/>
      <c r="H117" s="34"/>
      <c r="I117" s="32"/>
      <c r="J117" s="32"/>
      <c r="K117" s="4"/>
      <c r="L117" s="4"/>
      <c r="M117" s="4"/>
      <c r="N117" s="4"/>
      <c r="O117" s="4"/>
      <c r="P117" s="4"/>
      <c r="Q117" s="4"/>
      <c r="R117" s="4"/>
      <c r="S117" s="4"/>
      <c r="T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</row>
    <row r="118" spans="6:56" ht="15.75" x14ac:dyDescent="0.3">
      <c r="G118" s="35"/>
      <c r="H118" s="34"/>
      <c r="I118" s="34"/>
      <c r="J118" s="32"/>
      <c r="K118" s="4"/>
      <c r="L118" s="4"/>
      <c r="M118" s="4"/>
      <c r="N118" s="4"/>
      <c r="O118" s="4"/>
      <c r="P118" s="4"/>
      <c r="Q118" s="4"/>
      <c r="R118" s="4"/>
      <c r="S118" s="4"/>
      <c r="T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</row>
    <row r="119" spans="6:56" ht="15.75" x14ac:dyDescent="0.3">
      <c r="F119" s="4"/>
      <c r="G119" s="35"/>
      <c r="H119" s="33"/>
      <c r="I119" s="34"/>
      <c r="J119" s="32"/>
      <c r="K119" s="4"/>
      <c r="L119" s="4"/>
      <c r="M119" s="4"/>
      <c r="N119" s="4"/>
      <c r="O119" s="4"/>
      <c r="P119" s="4"/>
      <c r="Q119" s="4"/>
      <c r="R119" s="4"/>
      <c r="S119" s="4"/>
      <c r="T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</row>
    <row r="120" spans="6:56" ht="15.75" x14ac:dyDescent="0.3">
      <c r="F120" s="4"/>
      <c r="G120" s="35"/>
      <c r="H120" s="33"/>
      <c r="I120" s="34"/>
      <c r="J120" s="32"/>
      <c r="K120" s="4"/>
      <c r="L120" s="4"/>
      <c r="M120" s="4"/>
      <c r="N120" s="4"/>
      <c r="O120" s="4"/>
      <c r="P120" s="4"/>
      <c r="Q120" s="4"/>
      <c r="R120" s="4"/>
      <c r="S120" s="4"/>
      <c r="T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</row>
    <row r="121" spans="6:56" ht="15.75" x14ac:dyDescent="0.3">
      <c r="F121" s="4"/>
      <c r="G121" s="35"/>
      <c r="H121" s="33"/>
      <c r="I121" s="34"/>
      <c r="J121" s="32"/>
      <c r="K121" s="4"/>
      <c r="L121" s="4"/>
      <c r="M121" s="4"/>
      <c r="N121" s="4"/>
      <c r="O121" s="4"/>
      <c r="P121" s="4"/>
      <c r="Q121" s="4"/>
      <c r="R121" s="4"/>
      <c r="S121" s="4"/>
      <c r="T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</row>
    <row r="122" spans="6:56" ht="15.75" x14ac:dyDescent="0.3">
      <c r="F122" s="4"/>
      <c r="G122" s="35"/>
      <c r="H122" s="33"/>
      <c r="I122" s="34"/>
      <c r="J122" s="32"/>
      <c r="K122" s="4"/>
      <c r="L122" s="4"/>
      <c r="M122" s="4"/>
      <c r="N122" s="4"/>
      <c r="O122" s="4"/>
      <c r="P122" s="4"/>
      <c r="Q122" s="4"/>
      <c r="R122" s="4"/>
      <c r="S122" s="4"/>
      <c r="T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</row>
    <row r="123" spans="6:56" ht="16.5" thickBot="1" x14ac:dyDescent="0.35">
      <c r="F123" s="36" t="s">
        <v>8</v>
      </c>
      <c r="G123" s="37"/>
      <c r="H123" s="37"/>
      <c r="I123" s="37"/>
      <c r="J123" s="37"/>
      <c r="K123" s="38"/>
      <c r="L123" s="4"/>
      <c r="M123" s="4"/>
      <c r="N123" s="4"/>
      <c r="O123" s="4"/>
      <c r="P123" s="4"/>
      <c r="Q123" s="4"/>
      <c r="R123" s="4"/>
      <c r="S123" s="4"/>
      <c r="T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</row>
    <row r="124" spans="6:56" ht="15.75" x14ac:dyDescent="0.3">
      <c r="F124" s="39" t="s">
        <v>9</v>
      </c>
      <c r="G124" s="40" t="s">
        <v>10</v>
      </c>
      <c r="H124" s="40" t="s">
        <v>11</v>
      </c>
      <c r="I124" s="41" t="s">
        <v>12</v>
      </c>
      <c r="J124" s="42" t="s">
        <v>11</v>
      </c>
      <c r="K124" s="43" t="s">
        <v>13</v>
      </c>
      <c r="L124" s="4"/>
      <c r="M124" s="4"/>
      <c r="N124" s="4"/>
      <c r="O124" s="4"/>
      <c r="P124" s="4"/>
      <c r="Q124" s="4"/>
      <c r="R124" s="4"/>
      <c r="S124" s="4"/>
      <c r="T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</row>
    <row r="125" spans="6:56" ht="16.5" thickBot="1" x14ac:dyDescent="0.35">
      <c r="F125" s="44" t="s">
        <v>14</v>
      </c>
      <c r="G125" s="45">
        <f>J177*0.49</f>
        <v>105202.02</v>
      </c>
      <c r="H125" s="46">
        <f>G125/K125</f>
        <v>0.49000000000000005</v>
      </c>
      <c r="I125" s="47">
        <f>J177*0.51</f>
        <v>109495.98</v>
      </c>
      <c r="J125" s="48">
        <f>I125/K125</f>
        <v>0.51</v>
      </c>
      <c r="K125" s="49">
        <f>G125+I125</f>
        <v>214698</v>
      </c>
      <c r="L125" s="4"/>
      <c r="M125" s="4"/>
      <c r="N125" s="4"/>
      <c r="O125" s="4"/>
      <c r="P125" s="4"/>
      <c r="Q125" s="4"/>
      <c r="R125" s="4"/>
      <c r="S125" s="4"/>
      <c r="T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</row>
    <row r="126" spans="6:56" ht="15.75" x14ac:dyDescent="0.3">
      <c r="F126" s="4" t="s">
        <v>7</v>
      </c>
      <c r="G126" s="4"/>
      <c r="H126" s="50"/>
      <c r="I126" s="50"/>
      <c r="J126" s="50"/>
      <c r="K126" s="50"/>
      <c r="L126" s="4"/>
      <c r="M126" s="4"/>
      <c r="N126" s="4"/>
      <c r="O126" s="4"/>
      <c r="P126" s="4"/>
      <c r="Q126" s="4"/>
      <c r="R126" s="4"/>
      <c r="S126" s="4"/>
      <c r="T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</row>
    <row r="127" spans="6:56" ht="15.75" x14ac:dyDescent="0.3">
      <c r="F127" s="4"/>
      <c r="G127" s="35"/>
      <c r="H127" s="33"/>
      <c r="I127" s="34"/>
      <c r="J127" s="32"/>
      <c r="K127" s="4"/>
      <c r="L127" s="4"/>
      <c r="M127" s="4"/>
      <c r="N127" s="4"/>
      <c r="O127" s="4"/>
      <c r="P127" s="4"/>
      <c r="Q127" s="4"/>
      <c r="R127" s="4"/>
      <c r="S127" s="4"/>
      <c r="T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</row>
    <row r="128" spans="6:56" ht="15.75" x14ac:dyDescent="0.3">
      <c r="F128" s="4"/>
      <c r="G128" s="35"/>
      <c r="H128" s="33"/>
      <c r="I128" s="34"/>
      <c r="J128" s="32"/>
      <c r="K128" s="4"/>
      <c r="L128" s="4"/>
      <c r="M128" s="4"/>
      <c r="N128" s="4"/>
      <c r="O128" s="4"/>
      <c r="P128" s="4"/>
      <c r="Q128" s="4"/>
      <c r="R128" s="4"/>
      <c r="S128" s="4"/>
      <c r="T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</row>
    <row r="129" spans="6:56" ht="15.75" x14ac:dyDescent="0.3">
      <c r="F129" s="4"/>
      <c r="G129" s="35"/>
      <c r="H129" s="33"/>
      <c r="I129" s="34"/>
      <c r="J129" s="32"/>
      <c r="K129" s="4"/>
      <c r="L129" s="4"/>
      <c r="M129" s="4"/>
      <c r="N129" s="4"/>
      <c r="O129" s="4"/>
      <c r="P129" s="4"/>
      <c r="Q129" s="4"/>
      <c r="R129" s="4"/>
      <c r="S129" s="4"/>
      <c r="T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</row>
    <row r="130" spans="6:56" ht="39.75" customHeight="1" thickBot="1" x14ac:dyDescent="0.35">
      <c r="F130" s="51" t="s">
        <v>15</v>
      </c>
      <c r="G130" s="52"/>
      <c r="M130" s="4"/>
      <c r="N130" s="4"/>
      <c r="O130" s="4"/>
      <c r="P130" s="4"/>
      <c r="Q130" s="4"/>
      <c r="R130" s="4"/>
      <c r="S130" s="4"/>
      <c r="T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</row>
    <row r="131" spans="6:56" ht="48" thickBot="1" x14ac:dyDescent="0.35">
      <c r="F131" s="53" t="s">
        <v>16</v>
      </c>
      <c r="G131" s="54" t="s">
        <v>17</v>
      </c>
      <c r="M131" s="4"/>
      <c r="N131" s="4"/>
      <c r="O131" s="4"/>
      <c r="P131" s="4"/>
      <c r="Q131" s="4"/>
      <c r="R131" s="4"/>
      <c r="S131" s="4"/>
      <c r="T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</row>
    <row r="132" spans="6:56" ht="15.75" x14ac:dyDescent="0.3">
      <c r="F132" s="55" t="s">
        <v>18</v>
      </c>
      <c r="G132" s="56">
        <f>J172</f>
        <v>22307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</row>
    <row r="133" spans="6:56" ht="15.75" x14ac:dyDescent="0.3">
      <c r="F133" s="57" t="s">
        <v>19</v>
      </c>
      <c r="G133" s="56">
        <f>J173</f>
        <v>93458</v>
      </c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</row>
    <row r="134" spans="6:56" ht="15.75" x14ac:dyDescent="0.3">
      <c r="F134" s="57" t="s">
        <v>20</v>
      </c>
      <c r="G134" s="56">
        <f>J174</f>
        <v>42254</v>
      </c>
      <c r="L134" s="4"/>
      <c r="M134" s="4"/>
      <c r="N134" s="4"/>
      <c r="O134" s="4"/>
      <c r="P134" s="4"/>
      <c r="Q134" s="4"/>
      <c r="R134" s="4"/>
      <c r="S134" s="4"/>
      <c r="T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</row>
    <row r="135" spans="6:56" ht="15.75" x14ac:dyDescent="0.3">
      <c r="F135" s="57" t="s">
        <v>21</v>
      </c>
      <c r="G135" s="56">
        <f>J175</f>
        <v>19288</v>
      </c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</row>
    <row r="136" spans="6:56" ht="16.5" thickBot="1" x14ac:dyDescent="0.35">
      <c r="F136" s="58" t="s">
        <v>22</v>
      </c>
      <c r="G136" s="56">
        <f>J176</f>
        <v>37391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</row>
    <row r="137" spans="6:56" ht="16.5" thickBot="1" x14ac:dyDescent="0.35">
      <c r="F137" s="59" t="s">
        <v>13</v>
      </c>
      <c r="G137" s="60">
        <f>SUM(G132:G136)</f>
        <v>214698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</row>
    <row r="138" spans="6:56" ht="15.75" x14ac:dyDescent="0.3">
      <c r="F138" s="4" t="s">
        <v>7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</row>
    <row r="139" spans="6:56" ht="45.75" customHeight="1" x14ac:dyDescent="0.3"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</row>
    <row r="140" spans="6:56" ht="48" customHeight="1" thickBot="1" x14ac:dyDescent="0.35">
      <c r="F140" s="51" t="s">
        <v>23</v>
      </c>
      <c r="G140" s="52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61"/>
      <c r="U140" s="62"/>
      <c r="V140" s="62"/>
      <c r="W140" s="61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</row>
    <row r="141" spans="6:56" ht="16.5" thickBot="1" x14ac:dyDescent="0.35">
      <c r="F141" s="63" t="s">
        <v>24</v>
      </c>
      <c r="G141" s="54" t="s">
        <v>25</v>
      </c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64"/>
      <c r="U141" s="65"/>
      <c r="V141" s="65"/>
      <c r="W141" s="65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</row>
    <row r="142" spans="6:56" ht="15.75" x14ac:dyDescent="0.3">
      <c r="F142" s="39" t="s">
        <v>26</v>
      </c>
      <c r="G142" s="66">
        <f>H195</f>
        <v>32340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64"/>
      <c r="U142" s="65"/>
      <c r="V142" s="65"/>
      <c r="W142" s="65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</row>
    <row r="143" spans="6:56" ht="15.75" x14ac:dyDescent="0.3">
      <c r="F143" s="57" t="s">
        <v>27</v>
      </c>
      <c r="G143" s="67">
        <f>K195</f>
        <v>7228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64"/>
      <c r="U143" s="65"/>
      <c r="V143" s="65"/>
      <c r="W143" s="65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</row>
    <row r="144" spans="6:56" ht="15.75" x14ac:dyDescent="0.3">
      <c r="F144" s="57" t="s">
        <v>28</v>
      </c>
      <c r="G144" s="67">
        <f>G195</f>
        <v>138002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64"/>
      <c r="U144" s="65"/>
      <c r="V144" s="65"/>
      <c r="W144" s="65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</row>
    <row r="145" spans="6:56" ht="15.75" x14ac:dyDescent="0.3">
      <c r="F145" s="57" t="s">
        <v>29</v>
      </c>
      <c r="G145" s="67">
        <f>J195</f>
        <v>14720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64"/>
      <c r="U145" s="65"/>
      <c r="V145" s="65"/>
      <c r="W145" s="65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</row>
    <row r="146" spans="6:56" ht="15.75" x14ac:dyDescent="0.3">
      <c r="F146" s="57" t="s">
        <v>30</v>
      </c>
      <c r="G146" s="67">
        <f>I195</f>
        <v>11712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64"/>
      <c r="U146" s="65"/>
      <c r="V146" s="65"/>
      <c r="W146" s="65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</row>
    <row r="147" spans="6:56" ht="15.75" x14ac:dyDescent="0.3">
      <c r="F147" s="68" t="s">
        <v>31</v>
      </c>
      <c r="G147" s="69">
        <f>L195</f>
        <v>4471</v>
      </c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</row>
    <row r="148" spans="6:56" ht="15.75" x14ac:dyDescent="0.3">
      <c r="F148" s="68" t="s">
        <v>32</v>
      </c>
      <c r="G148" s="69">
        <f>M195</f>
        <v>1812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</row>
    <row r="149" spans="6:56" ht="16.5" customHeight="1" x14ac:dyDescent="0.3">
      <c r="F149" s="68" t="s">
        <v>33</v>
      </c>
      <c r="G149" s="69">
        <f>N195</f>
        <v>1196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</row>
    <row r="150" spans="6:56" ht="15.75" x14ac:dyDescent="0.3">
      <c r="F150" s="68" t="s">
        <v>34</v>
      </c>
      <c r="G150" s="69">
        <f>O195</f>
        <v>2991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</row>
    <row r="151" spans="6:56" ht="15.75" x14ac:dyDescent="0.3">
      <c r="F151" s="68" t="s">
        <v>35</v>
      </c>
      <c r="G151" s="69">
        <f>P195</f>
        <v>226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</row>
    <row r="152" spans="6:56" ht="16.5" thickBot="1" x14ac:dyDescent="0.35">
      <c r="F152" s="70" t="s">
        <v>13</v>
      </c>
      <c r="G152" s="71">
        <f>SUM(G142:G151)</f>
        <v>214698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</row>
    <row r="153" spans="6:56" ht="15.75" x14ac:dyDescent="0.3">
      <c r="F153" s="4" t="s">
        <v>7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</row>
    <row r="154" spans="6:56" ht="15.75" x14ac:dyDescent="0.3"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</row>
    <row r="155" spans="6:56" ht="15.75" x14ac:dyDescent="0.3">
      <c r="H155" s="4"/>
      <c r="I155" s="23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</row>
    <row r="156" spans="6:56" ht="15.75" x14ac:dyDescent="0.3">
      <c r="F156" s="51" t="s">
        <v>36</v>
      </c>
      <c r="G156" s="52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</row>
    <row r="157" spans="6:56" ht="16.5" thickBot="1" x14ac:dyDescent="0.35">
      <c r="F157" s="72"/>
      <c r="G157" s="7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</row>
    <row r="158" spans="6:56" ht="16.5" thickBot="1" x14ac:dyDescent="0.35">
      <c r="F158" s="74" t="s">
        <v>37</v>
      </c>
      <c r="G158" s="75" t="s">
        <v>38</v>
      </c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76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</row>
    <row r="159" spans="6:56" ht="15.75" x14ac:dyDescent="0.3">
      <c r="F159" s="77" t="s">
        <v>39</v>
      </c>
      <c r="G159" s="56">
        <f>+G165*10.08%</f>
        <v>21641.558400000002</v>
      </c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</row>
    <row r="160" spans="6:56" ht="15.75" x14ac:dyDescent="0.3">
      <c r="F160" s="78" t="s">
        <v>40</v>
      </c>
      <c r="G160" s="79">
        <f>+G165*20.15%</f>
        <v>43261.646999999997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</row>
    <row r="161" spans="6:56" ht="15.75" x14ac:dyDescent="0.3">
      <c r="F161" s="78" t="s">
        <v>41</v>
      </c>
      <c r="G161" s="79">
        <f>+G165*23.58%</f>
        <v>50625.788399999998</v>
      </c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</row>
    <row r="162" spans="6:56" ht="15.75" x14ac:dyDescent="0.3">
      <c r="F162" s="78" t="s">
        <v>42</v>
      </c>
      <c r="G162" s="79">
        <f>+G165*23.49%</f>
        <v>50432.5602</v>
      </c>
      <c r="H162" s="4" t="s">
        <v>43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</row>
    <row r="163" spans="6:56" ht="15.75" x14ac:dyDescent="0.3">
      <c r="F163" s="78" t="s">
        <v>44</v>
      </c>
      <c r="G163" s="79">
        <f>+G165*19.68%</f>
        <v>42252.566400000003</v>
      </c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</row>
    <row r="164" spans="6:56" ht="16.5" thickBot="1" x14ac:dyDescent="0.35">
      <c r="F164" s="80" t="s">
        <v>45</v>
      </c>
      <c r="G164" s="81">
        <f>+G165*3.02%</f>
        <v>6483.8796000000002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</row>
    <row r="165" spans="6:56" ht="16.5" thickBot="1" x14ac:dyDescent="0.35">
      <c r="F165" s="59" t="s">
        <v>13</v>
      </c>
      <c r="G165" s="60">
        <f>J177</f>
        <v>214698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</row>
    <row r="166" spans="6:56" ht="15.75" x14ac:dyDescent="0.3">
      <c r="F166" t="s">
        <v>7</v>
      </c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</row>
    <row r="167" spans="6:56" ht="15.75" x14ac:dyDescent="0.3">
      <c r="H167" s="82"/>
      <c r="I167" s="83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</row>
    <row r="168" spans="6:56" ht="15.75" x14ac:dyDescent="0.3">
      <c r="H168" s="84"/>
      <c r="I168" s="83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</row>
    <row r="169" spans="6:56" ht="16.5" thickBot="1" x14ac:dyDescent="0.35">
      <c r="H169" s="84"/>
      <c r="I169" s="83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</row>
    <row r="170" spans="6:56" ht="16.5" customHeight="1" thickBot="1" x14ac:dyDescent="0.35">
      <c r="F170" s="85" t="s">
        <v>46</v>
      </c>
      <c r="G170" s="86"/>
      <c r="H170" s="86"/>
      <c r="I170" s="86"/>
      <c r="J170" s="87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</row>
    <row r="171" spans="6:56" ht="16.5" thickBot="1" x14ac:dyDescent="0.35">
      <c r="F171" s="88" t="s">
        <v>16</v>
      </c>
      <c r="G171" s="74" t="s">
        <v>47</v>
      </c>
      <c r="H171" s="89" t="s">
        <v>48</v>
      </c>
      <c r="I171" s="90" t="s">
        <v>11</v>
      </c>
      <c r="J171" s="74" t="s">
        <v>49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</row>
    <row r="172" spans="6:56" ht="15.75" x14ac:dyDescent="0.3">
      <c r="F172" s="57" t="s">
        <v>18</v>
      </c>
      <c r="G172" s="91">
        <f>SUM(G185:P185)</f>
        <v>75</v>
      </c>
      <c r="H172" s="91">
        <f>H185</f>
        <v>18</v>
      </c>
      <c r="I172" s="92">
        <f t="shared" ref="I172:I177" si="2">G172/$G$177</f>
        <v>0.1009421265141319</v>
      </c>
      <c r="J172" s="93">
        <f>SUM(G186:P186)</f>
        <v>22307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</row>
    <row r="173" spans="6:56" ht="15.75" x14ac:dyDescent="0.3">
      <c r="F173" s="57" t="s">
        <v>19</v>
      </c>
      <c r="G173" s="94">
        <f>SUM(G187:P187)</f>
        <v>292</v>
      </c>
      <c r="H173" s="94">
        <f>H187</f>
        <v>50</v>
      </c>
      <c r="I173" s="95">
        <f t="shared" si="2"/>
        <v>0.39300134589502017</v>
      </c>
      <c r="J173" s="96">
        <f>SUM(G188:P188)</f>
        <v>93458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</row>
    <row r="174" spans="6:56" ht="15.75" x14ac:dyDescent="0.3">
      <c r="F174" s="57" t="s">
        <v>20</v>
      </c>
      <c r="G174" s="94">
        <f>SUM(G189:P189)</f>
        <v>140</v>
      </c>
      <c r="H174" s="94">
        <f>H189</f>
        <v>25</v>
      </c>
      <c r="I174" s="95">
        <f t="shared" si="2"/>
        <v>0.18842530282637954</v>
      </c>
      <c r="J174" s="96">
        <f>SUM(G190:P190)</f>
        <v>42254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</row>
    <row r="175" spans="6:56" ht="15.75" x14ac:dyDescent="0.3">
      <c r="F175" s="57" t="s">
        <v>21</v>
      </c>
      <c r="G175" s="94">
        <f>SUM(G191:P191)</f>
        <v>81</v>
      </c>
      <c r="H175" s="94">
        <f>H191</f>
        <v>15</v>
      </c>
      <c r="I175" s="95">
        <f t="shared" si="2"/>
        <v>0.10901749663526245</v>
      </c>
      <c r="J175" s="96">
        <f>SUM(G192:P192)</f>
        <v>19288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</row>
    <row r="176" spans="6:56" ht="31.5" customHeight="1" thickBot="1" x14ac:dyDescent="0.35">
      <c r="F176" s="58" t="s">
        <v>22</v>
      </c>
      <c r="G176" s="97">
        <f>SUM(G193:P193)</f>
        <v>155</v>
      </c>
      <c r="H176" s="97">
        <f>H193</f>
        <v>22</v>
      </c>
      <c r="I176" s="98">
        <f t="shared" si="2"/>
        <v>0.20861372812920592</v>
      </c>
      <c r="J176" s="99">
        <f>SUM(G194:P194)</f>
        <v>37391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</row>
    <row r="177" spans="6:56" ht="15" customHeight="1" thickBot="1" x14ac:dyDescent="0.35">
      <c r="F177" s="59" t="s">
        <v>50</v>
      </c>
      <c r="G177" s="100">
        <f>SUM(G172:G176)</f>
        <v>743</v>
      </c>
      <c r="H177" s="100">
        <f>SUM(H172:H176)</f>
        <v>130</v>
      </c>
      <c r="I177" s="101">
        <f t="shared" si="2"/>
        <v>1</v>
      </c>
      <c r="J177" s="102">
        <f>SUM(J172:J176)</f>
        <v>214698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</row>
    <row r="178" spans="6:56" ht="15" customHeight="1" x14ac:dyDescent="0.3">
      <c r="F178" t="s">
        <v>7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</row>
    <row r="179" spans="6:56" ht="15.75" x14ac:dyDescent="0.3">
      <c r="L179" s="4"/>
      <c r="M179" s="4"/>
      <c r="N179" s="4"/>
      <c r="O179" s="4"/>
      <c r="P179" s="4"/>
      <c r="Q179" s="4"/>
      <c r="R179" s="4"/>
      <c r="S179" s="4"/>
      <c r="T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</row>
    <row r="180" spans="6:56" ht="15.75" x14ac:dyDescent="0.3">
      <c r="L180" s="4"/>
      <c r="M180" s="4"/>
      <c r="N180" s="4"/>
      <c r="O180" s="4"/>
      <c r="P180" s="4"/>
      <c r="Q180" s="4"/>
      <c r="R180" s="4"/>
      <c r="S180" s="4"/>
      <c r="T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</row>
    <row r="181" spans="6:56" ht="15.75" x14ac:dyDescent="0.3">
      <c r="F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</row>
    <row r="182" spans="6:56" ht="16.5" thickBot="1" x14ac:dyDescent="0.35">
      <c r="F182" s="4"/>
      <c r="L182" s="4"/>
      <c r="M182" s="23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</row>
    <row r="183" spans="6:56" ht="20.25" thickBot="1" x14ac:dyDescent="0.4">
      <c r="F183" s="103" t="s">
        <v>51</v>
      </c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</row>
    <row r="184" spans="6:56" ht="49.5" customHeight="1" x14ac:dyDescent="0.3">
      <c r="F184" s="105" t="s">
        <v>52</v>
      </c>
      <c r="G184" s="105" t="s">
        <v>53</v>
      </c>
      <c r="H184" s="105" t="s">
        <v>48</v>
      </c>
      <c r="I184" s="105" t="s">
        <v>54</v>
      </c>
      <c r="J184" s="105" t="s">
        <v>55</v>
      </c>
      <c r="K184" s="105" t="s">
        <v>56</v>
      </c>
      <c r="L184" s="106" t="s">
        <v>57</v>
      </c>
      <c r="M184" s="107" t="s">
        <v>58</v>
      </c>
      <c r="N184" s="107" t="s">
        <v>59</v>
      </c>
      <c r="O184" s="107" t="s">
        <v>34</v>
      </c>
      <c r="P184" s="107" t="s">
        <v>35</v>
      </c>
      <c r="Q184" s="4"/>
      <c r="R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</row>
    <row r="185" spans="6:56" ht="15.75" x14ac:dyDescent="0.3">
      <c r="F185" s="108" t="s">
        <v>18</v>
      </c>
      <c r="G185" s="108">
        <v>39</v>
      </c>
      <c r="H185" s="108">
        <v>18</v>
      </c>
      <c r="I185" s="108">
        <v>2</v>
      </c>
      <c r="J185" s="108">
        <v>1</v>
      </c>
      <c r="K185" s="108">
        <v>5</v>
      </c>
      <c r="L185" s="109">
        <v>4</v>
      </c>
      <c r="M185" s="110">
        <v>2</v>
      </c>
      <c r="N185" s="110">
        <v>1</v>
      </c>
      <c r="O185" s="108">
        <v>3</v>
      </c>
      <c r="P185" s="108"/>
      <c r="Q185" s="4"/>
      <c r="R185" s="111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</row>
    <row r="186" spans="6:56" ht="15.75" x14ac:dyDescent="0.3">
      <c r="F186" s="108" t="s">
        <v>60</v>
      </c>
      <c r="G186" s="112">
        <f>G185*368</f>
        <v>14352</v>
      </c>
      <c r="H186" s="112">
        <v>4476</v>
      </c>
      <c r="I186" s="112">
        <v>180</v>
      </c>
      <c r="J186" s="112">
        <f>J185*368</f>
        <v>368</v>
      </c>
      <c r="K186" s="112">
        <v>673</v>
      </c>
      <c r="L186" s="108">
        <v>831</v>
      </c>
      <c r="M186" s="110">
        <v>274</v>
      </c>
      <c r="N186" s="110">
        <v>754</v>
      </c>
      <c r="O186" s="108">
        <v>399</v>
      </c>
      <c r="P186" s="108"/>
      <c r="Q186" s="8"/>
      <c r="R186" s="113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</row>
    <row r="187" spans="6:56" ht="15.75" x14ac:dyDescent="0.3">
      <c r="F187" s="108" t="s">
        <v>19</v>
      </c>
      <c r="G187" s="108">
        <v>171</v>
      </c>
      <c r="H187" s="108">
        <v>50</v>
      </c>
      <c r="I187" s="108">
        <v>13</v>
      </c>
      <c r="J187" s="108">
        <v>15</v>
      </c>
      <c r="K187" s="108">
        <v>19</v>
      </c>
      <c r="L187" s="108">
        <v>11</v>
      </c>
      <c r="M187" s="110"/>
      <c r="N187" s="110">
        <v>2</v>
      </c>
      <c r="O187" s="108">
        <v>10</v>
      </c>
      <c r="P187" s="108">
        <v>1</v>
      </c>
      <c r="Q187" s="4"/>
      <c r="R187" s="111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</row>
    <row r="188" spans="6:56" ht="15.75" x14ac:dyDescent="0.3">
      <c r="F188" s="108" t="s">
        <v>60</v>
      </c>
      <c r="G188" s="112">
        <v>62928</v>
      </c>
      <c r="H188" s="112">
        <v>12408</v>
      </c>
      <c r="I188" s="112">
        <v>5857</v>
      </c>
      <c r="J188" s="112">
        <f>J187*368</f>
        <v>5520</v>
      </c>
      <c r="K188" s="112">
        <v>3233</v>
      </c>
      <c r="L188" s="108">
        <v>1819</v>
      </c>
      <c r="M188" s="110">
        <v>0</v>
      </c>
      <c r="N188" s="110">
        <v>220</v>
      </c>
      <c r="O188" s="108">
        <v>1247</v>
      </c>
      <c r="P188" s="108">
        <v>226</v>
      </c>
      <c r="Q188" s="4"/>
      <c r="R188" s="113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</row>
    <row r="189" spans="6:56" ht="15.75" x14ac:dyDescent="0.3">
      <c r="F189" s="108" t="s">
        <v>20</v>
      </c>
      <c r="G189" s="108">
        <v>73</v>
      </c>
      <c r="H189" s="108">
        <v>25</v>
      </c>
      <c r="I189" s="108">
        <v>2</v>
      </c>
      <c r="J189" s="108">
        <v>15</v>
      </c>
      <c r="K189" s="108">
        <v>9</v>
      </c>
      <c r="L189" s="108">
        <v>5</v>
      </c>
      <c r="M189" s="110">
        <v>8</v>
      </c>
      <c r="N189" s="110"/>
      <c r="O189" s="108">
        <v>3</v>
      </c>
      <c r="P189" s="108"/>
      <c r="Q189" s="4"/>
      <c r="R189" s="111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</row>
    <row r="190" spans="6:56" ht="15.75" x14ac:dyDescent="0.3">
      <c r="F190" s="108" t="s">
        <v>60</v>
      </c>
      <c r="G190" s="112">
        <v>26596</v>
      </c>
      <c r="H190" s="112">
        <v>6250</v>
      </c>
      <c r="I190" s="112">
        <v>300</v>
      </c>
      <c r="J190" s="112">
        <f>J189*368</f>
        <v>5520</v>
      </c>
      <c r="K190" s="112">
        <v>1302</v>
      </c>
      <c r="L190" s="108">
        <v>627</v>
      </c>
      <c r="M190" s="110">
        <v>1314</v>
      </c>
      <c r="N190" s="110">
        <v>0</v>
      </c>
      <c r="O190" s="108">
        <v>345</v>
      </c>
      <c r="P190" s="108"/>
      <c r="Q190" s="4"/>
      <c r="R190" s="113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</row>
    <row r="191" spans="6:56" ht="15.75" x14ac:dyDescent="0.3">
      <c r="F191" s="108" t="s">
        <v>21</v>
      </c>
      <c r="G191" s="108">
        <v>36</v>
      </c>
      <c r="H191" s="108">
        <v>15</v>
      </c>
      <c r="I191" s="108">
        <v>13</v>
      </c>
      <c r="J191" s="108"/>
      <c r="K191" s="108">
        <v>6</v>
      </c>
      <c r="L191" s="108">
        <v>6</v>
      </c>
      <c r="M191" s="110">
        <v>2</v>
      </c>
      <c r="N191" s="110"/>
      <c r="O191" s="108">
        <v>3</v>
      </c>
      <c r="P191" s="108"/>
      <c r="Q191" s="4"/>
      <c r="R191" s="111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</row>
    <row r="192" spans="6:56" ht="15.75" x14ac:dyDescent="0.3">
      <c r="F192" s="108" t="s">
        <v>60</v>
      </c>
      <c r="G192" s="112">
        <v>12782</v>
      </c>
      <c r="H192" s="108">
        <v>3706</v>
      </c>
      <c r="I192" s="108">
        <v>434</v>
      </c>
      <c r="J192" s="108"/>
      <c r="K192" s="108">
        <v>825</v>
      </c>
      <c r="L192" s="108">
        <v>944</v>
      </c>
      <c r="M192" s="110">
        <v>224</v>
      </c>
      <c r="N192" s="110">
        <v>0</v>
      </c>
      <c r="O192" s="108">
        <v>373</v>
      </c>
      <c r="P192" s="108"/>
      <c r="Q192" s="8"/>
      <c r="R192" s="113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</row>
    <row r="193" spans="6:55" ht="15.75" x14ac:dyDescent="0.3">
      <c r="F193" s="108" t="s">
        <v>22</v>
      </c>
      <c r="G193" s="108">
        <v>58</v>
      </c>
      <c r="H193" s="108">
        <v>22</v>
      </c>
      <c r="I193" s="108">
        <v>50</v>
      </c>
      <c r="J193" s="108">
        <v>9</v>
      </c>
      <c r="K193" s="108">
        <v>8</v>
      </c>
      <c r="L193" s="108">
        <v>1</v>
      </c>
      <c r="M193" s="110"/>
      <c r="N193" s="110">
        <v>1</v>
      </c>
      <c r="O193" s="108">
        <v>6</v>
      </c>
      <c r="P193" s="108"/>
      <c r="Q193" s="4"/>
      <c r="R193" s="111"/>
      <c r="S193" s="8"/>
      <c r="T193" s="8"/>
      <c r="U193" s="111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</row>
    <row r="194" spans="6:55" ht="15.75" x14ac:dyDescent="0.3">
      <c r="F194" s="108" t="s">
        <v>60</v>
      </c>
      <c r="G194" s="112">
        <v>21344</v>
      </c>
      <c r="H194" s="112">
        <v>5500</v>
      </c>
      <c r="I194" s="112">
        <v>4941</v>
      </c>
      <c r="J194" s="112">
        <f>J193*368</f>
        <v>3312</v>
      </c>
      <c r="K194" s="112">
        <v>1195</v>
      </c>
      <c r="L194" s="108">
        <v>250</v>
      </c>
      <c r="M194" s="110">
        <v>0</v>
      </c>
      <c r="N194" s="110">
        <v>222</v>
      </c>
      <c r="O194" s="108">
        <v>627</v>
      </c>
      <c r="P194" s="108"/>
      <c r="Q194" s="8"/>
      <c r="R194" s="8"/>
      <c r="S194" s="8"/>
      <c r="T194" s="8"/>
      <c r="U194" s="111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</row>
    <row r="195" spans="6:55" ht="16.5" x14ac:dyDescent="0.3">
      <c r="F195" s="114" t="s">
        <v>61</v>
      </c>
      <c r="G195" s="115">
        <f t="shared" ref="G195:N195" si="3">G186+G188+G190+G192+G194</f>
        <v>138002</v>
      </c>
      <c r="H195" s="115">
        <f t="shared" si="3"/>
        <v>32340</v>
      </c>
      <c r="I195" s="115">
        <f t="shared" si="3"/>
        <v>11712</v>
      </c>
      <c r="J195" s="115">
        <f t="shared" si="3"/>
        <v>14720</v>
      </c>
      <c r="K195" s="115">
        <f t="shared" si="3"/>
        <v>7228</v>
      </c>
      <c r="L195" s="115">
        <f>L186+L188+L190+L192+L194</f>
        <v>4471</v>
      </c>
      <c r="M195" s="115">
        <f t="shared" si="3"/>
        <v>1812</v>
      </c>
      <c r="N195" s="115">
        <f t="shared" si="3"/>
        <v>1196</v>
      </c>
      <c r="O195" s="115">
        <f>O186+O188+O190+O192+O194</f>
        <v>2991</v>
      </c>
      <c r="P195" s="116">
        <f>P188</f>
        <v>226</v>
      </c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</row>
    <row r="196" spans="6:55" ht="16.5" customHeight="1" x14ac:dyDescent="0.3">
      <c r="F196" s="117" t="s">
        <v>62</v>
      </c>
      <c r="G196" s="117">
        <f t="shared" ref="G196:N196" si="4">G185+G187+G189+G191+G193</f>
        <v>377</v>
      </c>
      <c r="H196" s="117">
        <f t="shared" si="4"/>
        <v>130</v>
      </c>
      <c r="I196" s="117">
        <f t="shared" si="4"/>
        <v>80</v>
      </c>
      <c r="J196" s="117">
        <f t="shared" si="4"/>
        <v>40</v>
      </c>
      <c r="K196" s="117">
        <f t="shared" si="4"/>
        <v>47</v>
      </c>
      <c r="L196" s="117">
        <f t="shared" si="4"/>
        <v>27</v>
      </c>
      <c r="M196" s="117">
        <f t="shared" si="4"/>
        <v>12</v>
      </c>
      <c r="N196" s="117">
        <f t="shared" si="4"/>
        <v>4</v>
      </c>
      <c r="O196" s="117">
        <f>O185+O187+O189+O191+O193</f>
        <v>25</v>
      </c>
      <c r="P196" s="117">
        <f>P187</f>
        <v>1</v>
      </c>
      <c r="Q196" s="4"/>
      <c r="R196" s="23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</row>
    <row r="197" spans="6:55" ht="16.5" customHeight="1" x14ac:dyDescent="0.3">
      <c r="F197" s="4" t="s">
        <v>63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</row>
    <row r="198" spans="6:55" ht="16.5" customHeight="1" x14ac:dyDescent="0.3"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23">
        <f>H195+K195+L1+L195+M195+N195+O195+P195</f>
        <v>50264</v>
      </c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</row>
    <row r="199" spans="6:55" ht="16.5" customHeight="1" thickBot="1" x14ac:dyDescent="0.35"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</row>
    <row r="200" spans="6:55" ht="16.5" customHeight="1" thickBot="1" x14ac:dyDescent="0.4">
      <c r="F200" s="103" t="s">
        <v>64</v>
      </c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</row>
    <row r="201" spans="6:55" ht="32.25" customHeight="1" x14ac:dyDescent="0.3">
      <c r="F201" s="106" t="s">
        <v>65</v>
      </c>
      <c r="G201" s="105" t="s">
        <v>53</v>
      </c>
      <c r="H201" s="105" t="s">
        <v>48</v>
      </c>
      <c r="I201" s="105" t="s">
        <v>54</v>
      </c>
      <c r="J201" s="105" t="s">
        <v>55</v>
      </c>
      <c r="K201" s="105" t="s">
        <v>56</v>
      </c>
      <c r="L201" s="106" t="s">
        <v>66</v>
      </c>
      <c r="M201" s="106" t="s">
        <v>58</v>
      </c>
      <c r="N201" s="106" t="s">
        <v>59</v>
      </c>
      <c r="O201" s="107" t="s">
        <v>34</v>
      </c>
      <c r="P201" s="107" t="s">
        <v>35</v>
      </c>
      <c r="Q201" s="107" t="s">
        <v>67</v>
      </c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</row>
    <row r="202" spans="6:55" ht="16.5" customHeight="1" x14ac:dyDescent="0.3">
      <c r="F202" s="108" t="s">
        <v>19</v>
      </c>
      <c r="G202" s="108">
        <v>141</v>
      </c>
      <c r="H202" s="108">
        <v>42</v>
      </c>
      <c r="I202" s="108">
        <v>10</v>
      </c>
      <c r="J202" s="108">
        <v>9</v>
      </c>
      <c r="K202" s="108">
        <v>17</v>
      </c>
      <c r="L202" s="108">
        <v>7</v>
      </c>
      <c r="M202" s="110"/>
      <c r="N202" s="110">
        <v>2</v>
      </c>
      <c r="O202" s="118">
        <v>7</v>
      </c>
      <c r="P202" s="108">
        <v>1</v>
      </c>
      <c r="Q202" s="119">
        <f t="shared" ref="Q202:Q222" si="5">SUM(G202:P202)</f>
        <v>236</v>
      </c>
      <c r="R202" s="120"/>
      <c r="S202" s="111"/>
      <c r="T202" s="120"/>
      <c r="U202" s="111"/>
      <c r="V202" s="111"/>
      <c r="W202" s="111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</row>
    <row r="203" spans="6:55" ht="16.5" customHeight="1" x14ac:dyDescent="0.3">
      <c r="F203" s="108" t="s">
        <v>60</v>
      </c>
      <c r="G203" s="121">
        <v>51888</v>
      </c>
      <c r="H203" s="121">
        <v>10408</v>
      </c>
      <c r="I203" s="121">
        <v>5697</v>
      </c>
      <c r="J203" s="121">
        <v>3312</v>
      </c>
      <c r="K203" s="121">
        <v>2949</v>
      </c>
      <c r="L203" s="118">
        <v>1041</v>
      </c>
      <c r="M203" s="122"/>
      <c r="N203" s="122">
        <v>220</v>
      </c>
      <c r="O203" s="118">
        <v>832</v>
      </c>
      <c r="P203" s="118">
        <v>226</v>
      </c>
      <c r="Q203" s="119">
        <f t="shared" si="5"/>
        <v>76573</v>
      </c>
      <c r="R203" s="4"/>
      <c r="S203" s="4"/>
      <c r="T203" s="4"/>
      <c r="U203" s="111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</row>
    <row r="204" spans="6:55" ht="16.5" customHeight="1" x14ac:dyDescent="0.3">
      <c r="F204" s="108" t="s">
        <v>68</v>
      </c>
      <c r="G204" s="108">
        <v>41</v>
      </c>
      <c r="H204" s="108">
        <v>19</v>
      </c>
      <c r="I204" s="108">
        <v>1</v>
      </c>
      <c r="J204" s="108">
        <v>14</v>
      </c>
      <c r="K204" s="108">
        <v>4</v>
      </c>
      <c r="L204" s="108">
        <v>4</v>
      </c>
      <c r="M204" s="110">
        <v>7</v>
      </c>
      <c r="N204" s="110"/>
      <c r="O204" s="108">
        <v>1</v>
      </c>
      <c r="P204" s="108">
        <v>0</v>
      </c>
      <c r="Q204" s="119">
        <f t="shared" si="5"/>
        <v>91</v>
      </c>
      <c r="R204" s="120"/>
      <c r="S204" s="111"/>
      <c r="T204" s="120"/>
      <c r="U204" s="111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</row>
    <row r="205" spans="6:55" ht="16.5" customHeight="1" x14ac:dyDescent="0.3">
      <c r="F205" s="108" t="s">
        <v>60</v>
      </c>
      <c r="G205" s="121">
        <v>15088</v>
      </c>
      <c r="H205" s="121">
        <v>4728</v>
      </c>
      <c r="I205" s="121">
        <v>100</v>
      </c>
      <c r="J205" s="121">
        <v>5152</v>
      </c>
      <c r="K205" s="121">
        <v>664</v>
      </c>
      <c r="L205" s="118">
        <v>739</v>
      </c>
      <c r="M205" s="122">
        <v>1180</v>
      </c>
      <c r="N205" s="122"/>
      <c r="O205" s="118">
        <v>60</v>
      </c>
      <c r="P205" s="118"/>
      <c r="Q205" s="119">
        <f t="shared" si="5"/>
        <v>27711</v>
      </c>
      <c r="R205" s="4"/>
      <c r="S205" s="4"/>
      <c r="T205" s="4"/>
      <c r="U205" s="111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</row>
    <row r="206" spans="6:55" ht="16.5" customHeight="1" x14ac:dyDescent="0.3">
      <c r="F206" s="108" t="s">
        <v>69</v>
      </c>
      <c r="G206" s="108">
        <v>19</v>
      </c>
      <c r="H206" s="108">
        <v>4</v>
      </c>
      <c r="I206" s="108">
        <v>0</v>
      </c>
      <c r="J206" s="108">
        <v>0</v>
      </c>
      <c r="K206" s="108">
        <v>5</v>
      </c>
      <c r="L206" s="108">
        <v>2</v>
      </c>
      <c r="M206" s="110">
        <v>1</v>
      </c>
      <c r="N206" s="110"/>
      <c r="O206" s="108">
        <v>2</v>
      </c>
      <c r="P206" s="108">
        <v>0</v>
      </c>
      <c r="Q206" s="119">
        <f t="shared" si="5"/>
        <v>33</v>
      </c>
      <c r="R206" s="120"/>
      <c r="S206" s="111"/>
      <c r="T206" s="120"/>
      <c r="U206" s="111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</row>
    <row r="207" spans="6:55" ht="16.5" customHeight="1" x14ac:dyDescent="0.3">
      <c r="F207" s="108" t="s">
        <v>60</v>
      </c>
      <c r="G207" s="121">
        <v>6794</v>
      </c>
      <c r="H207" s="121">
        <f>H206*250</f>
        <v>1000</v>
      </c>
      <c r="I207" s="121">
        <v>0</v>
      </c>
      <c r="J207" s="121">
        <f>J206*368</f>
        <v>0</v>
      </c>
      <c r="K207" s="121">
        <v>631</v>
      </c>
      <c r="L207" s="118">
        <v>338</v>
      </c>
      <c r="M207" s="122">
        <v>124</v>
      </c>
      <c r="N207" s="122"/>
      <c r="O207" s="118">
        <v>273</v>
      </c>
      <c r="P207" s="118"/>
      <c r="Q207" s="119">
        <f t="shared" si="5"/>
        <v>9160</v>
      </c>
      <c r="R207" s="4"/>
      <c r="S207" s="4"/>
      <c r="T207" s="4"/>
      <c r="U207" s="111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</row>
    <row r="208" spans="6:55" ht="16.5" customHeight="1" x14ac:dyDescent="0.3">
      <c r="F208" s="108" t="s">
        <v>70</v>
      </c>
      <c r="G208" s="108">
        <v>25</v>
      </c>
      <c r="H208" s="108">
        <v>9</v>
      </c>
      <c r="I208" s="108">
        <v>13</v>
      </c>
      <c r="J208" s="108">
        <v>0</v>
      </c>
      <c r="K208" s="108">
        <v>4</v>
      </c>
      <c r="L208" s="108">
        <v>3</v>
      </c>
      <c r="M208" s="110">
        <v>1</v>
      </c>
      <c r="N208" s="110"/>
      <c r="O208" s="108">
        <v>1</v>
      </c>
      <c r="P208" s="108">
        <v>0</v>
      </c>
      <c r="Q208" s="119">
        <f t="shared" si="5"/>
        <v>56</v>
      </c>
      <c r="R208" s="120"/>
      <c r="S208" s="111"/>
      <c r="T208" s="120"/>
      <c r="U208" s="111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</row>
    <row r="209" spans="6:55" ht="15.75" customHeight="1" x14ac:dyDescent="0.3">
      <c r="F209" s="108" t="s">
        <v>60</v>
      </c>
      <c r="G209" s="121">
        <v>8932</v>
      </c>
      <c r="H209" s="121">
        <v>2228</v>
      </c>
      <c r="I209" s="121">
        <v>434</v>
      </c>
      <c r="J209" s="121">
        <f>J208*368</f>
        <v>0</v>
      </c>
      <c r="K209" s="118">
        <v>570</v>
      </c>
      <c r="L209" s="118">
        <v>268</v>
      </c>
      <c r="M209" s="122">
        <v>100</v>
      </c>
      <c r="N209" s="122"/>
      <c r="O209" s="118">
        <v>100</v>
      </c>
      <c r="P209" s="118"/>
      <c r="Q209" s="119">
        <f t="shared" si="5"/>
        <v>12632</v>
      </c>
      <c r="R209" s="4"/>
      <c r="S209" s="4"/>
      <c r="T209" s="4"/>
      <c r="U209" s="111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</row>
    <row r="210" spans="6:55" ht="16.5" customHeight="1" x14ac:dyDescent="0.3">
      <c r="F210" s="108" t="s">
        <v>71</v>
      </c>
      <c r="G210" s="108">
        <v>24</v>
      </c>
      <c r="H210" s="108">
        <v>8</v>
      </c>
      <c r="I210" s="108">
        <v>1</v>
      </c>
      <c r="J210" s="108">
        <v>1</v>
      </c>
      <c r="K210" s="108">
        <v>2</v>
      </c>
      <c r="L210" s="108">
        <v>2</v>
      </c>
      <c r="M210" s="110">
        <v>1</v>
      </c>
      <c r="N210" s="110"/>
      <c r="O210" s="108">
        <v>2</v>
      </c>
      <c r="P210" s="108">
        <v>0</v>
      </c>
      <c r="Q210" s="119">
        <f t="shared" si="5"/>
        <v>41</v>
      </c>
      <c r="R210" s="120"/>
      <c r="S210" s="111"/>
      <c r="T210" s="120"/>
      <c r="U210" s="111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</row>
    <row r="211" spans="6:55" ht="16.5" customHeight="1" x14ac:dyDescent="0.3">
      <c r="F211" s="108" t="s">
        <v>60</v>
      </c>
      <c r="G211" s="121">
        <v>8564</v>
      </c>
      <c r="H211" s="121">
        <f>H210*250</f>
        <v>2000</v>
      </c>
      <c r="I211" s="121">
        <v>200</v>
      </c>
      <c r="J211" s="121">
        <v>368</v>
      </c>
      <c r="K211" s="121">
        <v>262</v>
      </c>
      <c r="L211" s="118">
        <v>226</v>
      </c>
      <c r="M211" s="122">
        <v>134</v>
      </c>
      <c r="N211" s="122"/>
      <c r="O211" s="118">
        <v>285</v>
      </c>
      <c r="P211" s="118"/>
      <c r="Q211" s="119">
        <f t="shared" si="5"/>
        <v>12039</v>
      </c>
      <c r="R211" s="4"/>
      <c r="S211" s="4"/>
      <c r="T211" s="4"/>
      <c r="U211" s="123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</row>
    <row r="212" spans="6:55" ht="16.5" customHeight="1" x14ac:dyDescent="0.3">
      <c r="F212" s="108" t="s">
        <v>72</v>
      </c>
      <c r="G212" s="112">
        <v>37</v>
      </c>
      <c r="H212" s="112">
        <v>13</v>
      </c>
      <c r="I212" s="112">
        <v>21</v>
      </c>
      <c r="J212" s="112">
        <v>8</v>
      </c>
      <c r="K212" s="112">
        <v>4</v>
      </c>
      <c r="L212" s="112">
        <v>4</v>
      </c>
      <c r="M212" s="110"/>
      <c r="N212" s="110">
        <v>1</v>
      </c>
      <c r="O212" s="112">
        <v>5</v>
      </c>
      <c r="P212" s="112">
        <v>0</v>
      </c>
      <c r="Q212" s="119">
        <f t="shared" si="5"/>
        <v>93</v>
      </c>
      <c r="R212" s="120"/>
      <c r="S212" s="111"/>
      <c r="T212" s="120"/>
      <c r="U212" s="111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</row>
    <row r="213" spans="6:55" ht="16.5" customHeight="1" x14ac:dyDescent="0.3">
      <c r="F213" s="108" t="s">
        <v>60</v>
      </c>
      <c r="G213" s="118">
        <f>G212*368</f>
        <v>13616</v>
      </c>
      <c r="H213" s="121">
        <f>H212*250</f>
        <v>3250</v>
      </c>
      <c r="I213" s="121">
        <v>2107</v>
      </c>
      <c r="J213" s="121">
        <v>2944</v>
      </c>
      <c r="K213" s="118">
        <v>436</v>
      </c>
      <c r="L213" s="118">
        <v>778</v>
      </c>
      <c r="M213" s="122"/>
      <c r="N213" s="122">
        <v>222</v>
      </c>
      <c r="O213" s="118">
        <v>595</v>
      </c>
      <c r="P213" s="118"/>
      <c r="Q213" s="119">
        <f t="shared" si="5"/>
        <v>23948</v>
      </c>
      <c r="R213" s="120"/>
      <c r="S213" s="111"/>
      <c r="T213" s="4"/>
      <c r="U213" s="123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</row>
    <row r="214" spans="6:55" ht="16.5" customHeight="1" x14ac:dyDescent="0.3">
      <c r="F214" s="108" t="s">
        <v>73</v>
      </c>
      <c r="G214" s="108">
        <v>23</v>
      </c>
      <c r="H214" s="108">
        <v>7</v>
      </c>
      <c r="I214" s="108">
        <v>19</v>
      </c>
      <c r="J214" s="108">
        <v>1</v>
      </c>
      <c r="K214" s="108">
        <v>5</v>
      </c>
      <c r="L214" s="108">
        <v>0</v>
      </c>
      <c r="M214" s="110"/>
      <c r="N214" s="110"/>
      <c r="O214" s="108">
        <v>3</v>
      </c>
      <c r="P214" s="108">
        <v>0</v>
      </c>
      <c r="Q214" s="119">
        <f t="shared" si="5"/>
        <v>58</v>
      </c>
      <c r="R214" s="120"/>
      <c r="S214" s="111"/>
      <c r="T214" s="120"/>
      <c r="U214" s="111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</row>
    <row r="215" spans="6:55" ht="16.5" customHeight="1" x14ac:dyDescent="0.3">
      <c r="F215" s="108" t="s">
        <v>60</v>
      </c>
      <c r="G215" s="118">
        <f>G214*368</f>
        <v>8464</v>
      </c>
      <c r="H215" s="121">
        <f>H214*250</f>
        <v>1750</v>
      </c>
      <c r="I215" s="121">
        <v>1877</v>
      </c>
      <c r="J215" s="121">
        <f>J214*368</f>
        <v>368</v>
      </c>
      <c r="K215" s="118">
        <v>844</v>
      </c>
      <c r="L215" s="118"/>
      <c r="M215" s="122"/>
      <c r="N215" s="122"/>
      <c r="O215" s="118">
        <v>362</v>
      </c>
      <c r="P215" s="118"/>
      <c r="Q215" s="119">
        <f t="shared" si="5"/>
        <v>13665</v>
      </c>
      <c r="R215" s="4"/>
      <c r="S215" s="4"/>
      <c r="T215" s="4"/>
      <c r="U215" s="123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</row>
    <row r="216" spans="6:55" ht="16.5" customHeight="1" x14ac:dyDescent="0.3">
      <c r="F216" s="108" t="s">
        <v>74</v>
      </c>
      <c r="G216" s="108">
        <v>19</v>
      </c>
      <c r="H216" s="108">
        <v>7</v>
      </c>
      <c r="I216" s="108">
        <v>12</v>
      </c>
      <c r="J216" s="108">
        <v>5</v>
      </c>
      <c r="K216" s="108">
        <v>1</v>
      </c>
      <c r="L216" s="108">
        <v>1</v>
      </c>
      <c r="M216" s="110"/>
      <c r="N216" s="110"/>
      <c r="O216" s="108">
        <v>1</v>
      </c>
      <c r="P216" s="108">
        <v>0</v>
      </c>
      <c r="Q216" s="119">
        <f t="shared" si="5"/>
        <v>46</v>
      </c>
      <c r="R216" s="120"/>
      <c r="S216" s="111"/>
      <c r="T216" s="120"/>
      <c r="U216" s="111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</row>
    <row r="217" spans="6:55" ht="16.5" customHeight="1" x14ac:dyDescent="0.3">
      <c r="F217" s="108" t="s">
        <v>60</v>
      </c>
      <c r="G217" s="118">
        <v>6992</v>
      </c>
      <c r="H217" s="121">
        <f>H216*250</f>
        <v>1750</v>
      </c>
      <c r="I217" s="121">
        <v>1067</v>
      </c>
      <c r="J217" s="121">
        <f>J216*368</f>
        <v>1840</v>
      </c>
      <c r="K217" s="118">
        <v>199</v>
      </c>
      <c r="L217" s="118">
        <v>250</v>
      </c>
      <c r="M217" s="122"/>
      <c r="N217" s="122"/>
      <c r="O217" s="118">
        <v>85</v>
      </c>
      <c r="P217" s="118"/>
      <c r="Q217" s="119">
        <f t="shared" si="5"/>
        <v>12183</v>
      </c>
      <c r="R217" s="4"/>
      <c r="S217" s="4"/>
      <c r="T217" s="4"/>
      <c r="U217" s="123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</row>
    <row r="218" spans="6:55" ht="16.5" customHeight="1" x14ac:dyDescent="0.3">
      <c r="F218" s="108" t="s">
        <v>75</v>
      </c>
      <c r="G218" s="108">
        <v>21</v>
      </c>
      <c r="H218" s="108">
        <v>13</v>
      </c>
      <c r="I218" s="108">
        <v>0</v>
      </c>
      <c r="J218" s="108">
        <v>0</v>
      </c>
      <c r="K218" s="108">
        <v>5</v>
      </c>
      <c r="L218" s="108">
        <v>1</v>
      </c>
      <c r="M218" s="110">
        <v>2</v>
      </c>
      <c r="N218" s="110">
        <v>1</v>
      </c>
      <c r="O218" s="124">
        <v>1</v>
      </c>
      <c r="P218" s="108">
        <v>0</v>
      </c>
      <c r="Q218" s="119">
        <f t="shared" si="5"/>
        <v>44</v>
      </c>
      <c r="R218" s="120"/>
      <c r="S218" s="111"/>
      <c r="T218" s="120"/>
      <c r="U218" s="111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</row>
    <row r="219" spans="6:55" ht="16.5" customHeight="1" x14ac:dyDescent="0.3">
      <c r="F219" s="108" t="s">
        <v>60</v>
      </c>
      <c r="G219" s="118">
        <f>368*G218</f>
        <v>7728</v>
      </c>
      <c r="H219" s="121">
        <v>3226</v>
      </c>
      <c r="I219" s="121">
        <v>0</v>
      </c>
      <c r="J219" s="121">
        <f>J218*368</f>
        <v>0</v>
      </c>
      <c r="K219" s="118">
        <v>673</v>
      </c>
      <c r="L219" s="118">
        <v>79</v>
      </c>
      <c r="M219" s="122">
        <v>274</v>
      </c>
      <c r="N219" s="122">
        <v>754</v>
      </c>
      <c r="O219" s="125">
        <v>250</v>
      </c>
      <c r="P219" s="118"/>
      <c r="Q219" s="119">
        <f t="shared" si="5"/>
        <v>12984</v>
      </c>
      <c r="R219" s="4"/>
      <c r="S219" s="4"/>
      <c r="T219" s="4"/>
      <c r="U219" s="123"/>
      <c r="V219" s="123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</row>
    <row r="220" spans="6:55" ht="16.5" customHeight="1" x14ac:dyDescent="0.3">
      <c r="F220" s="108" t="s">
        <v>76</v>
      </c>
      <c r="G220" s="108">
        <v>27</v>
      </c>
      <c r="H220" s="108">
        <v>8</v>
      </c>
      <c r="I220" s="108">
        <v>3</v>
      </c>
      <c r="J220" s="108">
        <v>2</v>
      </c>
      <c r="K220" s="108">
        <f>K273+K265+K256</f>
        <v>0</v>
      </c>
      <c r="L220" s="108">
        <v>3</v>
      </c>
      <c r="M220" s="110"/>
      <c r="N220" s="110">
        <v>0</v>
      </c>
      <c r="O220" s="108">
        <v>2</v>
      </c>
      <c r="P220" s="108">
        <v>0</v>
      </c>
      <c r="Q220" s="119">
        <f t="shared" si="5"/>
        <v>45</v>
      </c>
      <c r="R220" s="120"/>
      <c r="S220" s="111"/>
      <c r="T220" s="120"/>
      <c r="U220" s="111"/>
      <c r="V220" s="111"/>
      <c r="W220" s="111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</row>
    <row r="221" spans="6:55" ht="16.5" customHeight="1" x14ac:dyDescent="0.3">
      <c r="F221" s="108" t="s">
        <v>60</v>
      </c>
      <c r="G221" s="118">
        <f>G220*368</f>
        <v>9936</v>
      </c>
      <c r="H221" s="121">
        <f>H220*250</f>
        <v>2000</v>
      </c>
      <c r="I221" s="121">
        <v>230</v>
      </c>
      <c r="J221" s="121">
        <f>J220*368</f>
        <v>736</v>
      </c>
      <c r="K221" s="118"/>
      <c r="L221" s="118">
        <v>752</v>
      </c>
      <c r="M221" s="122"/>
      <c r="N221" s="122">
        <v>0</v>
      </c>
      <c r="O221" s="118">
        <v>149</v>
      </c>
      <c r="P221" s="118"/>
      <c r="Q221" s="119">
        <f t="shared" si="5"/>
        <v>13803</v>
      </c>
      <c r="R221" s="4"/>
      <c r="S221" s="4"/>
      <c r="T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</row>
    <row r="222" spans="6:55" ht="16.5" customHeight="1" x14ac:dyDescent="0.3">
      <c r="F222" s="117" t="s">
        <v>67</v>
      </c>
      <c r="G222" s="126">
        <f t="shared" ref="G222:P222" si="6">G202+G204+G206+G208+G210+G212+G214+G216+G218+G220</f>
        <v>377</v>
      </c>
      <c r="H222" s="126">
        <f t="shared" si="6"/>
        <v>130</v>
      </c>
      <c r="I222" s="119">
        <f t="shared" si="6"/>
        <v>80</v>
      </c>
      <c r="J222" s="119">
        <f t="shared" si="6"/>
        <v>40</v>
      </c>
      <c r="K222" s="119">
        <f t="shared" si="6"/>
        <v>47</v>
      </c>
      <c r="L222" s="119">
        <f t="shared" si="6"/>
        <v>27</v>
      </c>
      <c r="M222" s="126">
        <f t="shared" si="6"/>
        <v>12</v>
      </c>
      <c r="N222" s="126">
        <f t="shared" si="6"/>
        <v>4</v>
      </c>
      <c r="O222" s="126">
        <f t="shared" si="6"/>
        <v>25</v>
      </c>
      <c r="P222" s="126">
        <f t="shared" si="6"/>
        <v>1</v>
      </c>
      <c r="Q222" s="119">
        <f t="shared" si="5"/>
        <v>743</v>
      </c>
      <c r="R222" s="4"/>
      <c r="S222" s="111"/>
      <c r="T222" s="4"/>
      <c r="U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</row>
    <row r="223" spans="6:55" ht="16.5" customHeight="1" x14ac:dyDescent="0.3">
      <c r="F223" s="117" t="s">
        <v>77</v>
      </c>
      <c r="G223" s="126">
        <f>G203+G205+G207+G209+G211+G213+G215+G217+G219+G221</f>
        <v>138002</v>
      </c>
      <c r="H223" s="126">
        <f>H203+H205+H207+H209+H211+H213+H215+H217+H219+H221</f>
        <v>32340</v>
      </c>
      <c r="I223" s="126">
        <f>I203+I205+I209+I211+I213+I215+I217+I207+I219+I221</f>
        <v>11712</v>
      </c>
      <c r="J223" s="126">
        <f>J203+J205+J207+J209+J211+J213+J215+J217+J219+J221</f>
        <v>14720</v>
      </c>
      <c r="K223" s="126">
        <f>K203+K205+K207+K209+K211+K213+K215+K217+K219</f>
        <v>7228</v>
      </c>
      <c r="L223" s="126">
        <f>L203+L205+L207+L209+L211+L213+L215+L217+L219+L221</f>
        <v>4471</v>
      </c>
      <c r="M223" s="126">
        <f>M203+M205+M207+M209+M211+M213+M215+M217+M219</f>
        <v>1812</v>
      </c>
      <c r="N223" s="126">
        <f>N203+N205+N207+N209+N211+N213+N215+N217+N219+N221</f>
        <v>1196</v>
      </c>
      <c r="O223" s="127">
        <f>O203+O205+O207+O209+O211+O213+O215+O217+O221+O219</f>
        <v>2991</v>
      </c>
      <c r="P223" s="126">
        <v>226</v>
      </c>
      <c r="Q223" s="126">
        <f>G223+H223+I223+J223+K223+L223+O223+P223+M223+N223</f>
        <v>214698</v>
      </c>
      <c r="R223" s="4"/>
      <c r="S223" s="4"/>
      <c r="T223" s="4"/>
      <c r="U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</row>
    <row r="224" spans="6:55" ht="16.5" customHeight="1" x14ac:dyDescent="0.3">
      <c r="F224" t="s">
        <v>7</v>
      </c>
      <c r="G224" s="29"/>
      <c r="H224" s="29"/>
      <c r="I224" s="29"/>
      <c r="J224" s="29"/>
      <c r="K224" s="29"/>
      <c r="L224" s="29"/>
      <c r="M224" s="29"/>
      <c r="N224" s="29"/>
      <c r="O224" s="128"/>
      <c r="P224" s="29"/>
      <c r="Q224" s="29"/>
      <c r="R224" s="4"/>
      <c r="S224" s="23">
        <f>P223+O223</f>
        <v>3217</v>
      </c>
      <c r="T224" s="4"/>
      <c r="U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</row>
    <row r="225" spans="6:55" ht="16.5" customHeight="1" x14ac:dyDescent="0.3">
      <c r="F225" s="129"/>
      <c r="G225" s="29"/>
      <c r="H225" s="29"/>
      <c r="I225" s="29"/>
      <c r="J225" s="29"/>
      <c r="K225" s="29"/>
      <c r="L225" s="29"/>
      <c r="M225" s="29"/>
      <c r="N225" s="29"/>
      <c r="O225" s="128"/>
      <c r="P225" s="29"/>
      <c r="Q225" s="29"/>
      <c r="R225" s="4"/>
      <c r="S225" s="4"/>
      <c r="T225" s="4"/>
      <c r="U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</row>
    <row r="226" spans="6:55" ht="16.5" customHeight="1" x14ac:dyDescent="0.3">
      <c r="F226" s="129"/>
      <c r="G226" s="29"/>
      <c r="H226" s="29"/>
      <c r="I226" s="29"/>
      <c r="J226" s="29"/>
      <c r="K226" s="29"/>
      <c r="L226" s="29"/>
      <c r="M226" s="29"/>
      <c r="N226" s="29"/>
      <c r="O226" s="128"/>
      <c r="P226" s="29"/>
      <c r="Q226" s="29"/>
      <c r="R226" s="4"/>
      <c r="S226" s="4"/>
      <c r="T226" s="4"/>
      <c r="U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</row>
    <row r="227" spans="6:55" ht="16.5" customHeight="1" thickBot="1" x14ac:dyDescent="0.35"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</row>
    <row r="228" spans="6:55" ht="22.5" customHeight="1" thickBot="1" x14ac:dyDescent="0.4">
      <c r="F228" s="103" t="s">
        <v>78</v>
      </c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3"/>
      <c r="S228" s="104"/>
      <c r="T228" s="104"/>
      <c r="U228" s="10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</row>
    <row r="229" spans="6:55" ht="45.75" customHeight="1" x14ac:dyDescent="0.3">
      <c r="F229" s="106" t="s">
        <v>65</v>
      </c>
      <c r="G229" s="105" t="s">
        <v>53</v>
      </c>
      <c r="H229" s="105" t="s">
        <v>48</v>
      </c>
      <c r="I229" s="105" t="s">
        <v>54</v>
      </c>
      <c r="J229" s="105" t="s">
        <v>55</v>
      </c>
      <c r="K229" s="105" t="s">
        <v>56</v>
      </c>
      <c r="L229" s="106" t="s">
        <v>66</v>
      </c>
      <c r="M229" s="106" t="s">
        <v>58</v>
      </c>
      <c r="N229" s="106" t="s">
        <v>59</v>
      </c>
      <c r="O229" s="107" t="s">
        <v>34</v>
      </c>
      <c r="P229" s="107" t="s">
        <v>35</v>
      </c>
      <c r="Q229" s="107" t="s">
        <v>67</v>
      </c>
      <c r="R229" s="107" t="s">
        <v>11</v>
      </c>
      <c r="S229" s="107" t="s">
        <v>79</v>
      </c>
      <c r="T229" s="107" t="s">
        <v>80</v>
      </c>
      <c r="U229" s="107" t="s">
        <v>81</v>
      </c>
      <c r="V229" s="130"/>
      <c r="W229" s="130"/>
      <c r="X229" s="131"/>
      <c r="Y229" s="131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</row>
    <row r="230" spans="6:55" ht="16.5" customHeight="1" x14ac:dyDescent="0.3">
      <c r="F230" s="132" t="s">
        <v>19</v>
      </c>
      <c r="G230" s="108">
        <v>141</v>
      </c>
      <c r="H230" s="108">
        <f>H202</f>
        <v>42</v>
      </c>
      <c r="I230" s="108">
        <v>10</v>
      </c>
      <c r="J230" s="108">
        <v>9</v>
      </c>
      <c r="K230" s="108">
        <v>17</v>
      </c>
      <c r="L230" s="108">
        <v>7</v>
      </c>
      <c r="M230" s="110">
        <v>0</v>
      </c>
      <c r="N230" s="110">
        <v>2</v>
      </c>
      <c r="O230" s="108">
        <v>7</v>
      </c>
      <c r="P230" s="108">
        <v>1</v>
      </c>
      <c r="Q230" s="108">
        <f t="shared" ref="Q230:Q239" si="7">SUM(G230:P230)</f>
        <v>236</v>
      </c>
      <c r="R230" s="15">
        <f t="shared" ref="R230:R240" si="8">Q230/$Q$240</f>
        <v>0.31763122476446837</v>
      </c>
      <c r="S230" s="132"/>
      <c r="T230" s="132"/>
      <c r="U230" s="133">
        <f>Q203</f>
        <v>76573</v>
      </c>
      <c r="V230" s="130"/>
      <c r="W230" s="130"/>
      <c r="X230" s="134"/>
      <c r="Y230" s="13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</row>
    <row r="231" spans="6:55" ht="16.5" customHeight="1" x14ac:dyDescent="0.3">
      <c r="F231" s="132" t="s">
        <v>68</v>
      </c>
      <c r="G231" s="108">
        <v>41</v>
      </c>
      <c r="H231" s="108">
        <f>H204</f>
        <v>19</v>
      </c>
      <c r="I231" s="108">
        <v>1</v>
      </c>
      <c r="J231" s="108">
        <v>14</v>
      </c>
      <c r="K231" s="108">
        <v>4</v>
      </c>
      <c r="L231" s="108">
        <v>4</v>
      </c>
      <c r="M231" s="110">
        <v>7</v>
      </c>
      <c r="N231" s="110"/>
      <c r="O231" s="108">
        <f>O204</f>
        <v>1</v>
      </c>
      <c r="P231" s="108">
        <v>0</v>
      </c>
      <c r="Q231" s="108">
        <f t="shared" si="7"/>
        <v>91</v>
      </c>
      <c r="R231" s="15">
        <f t="shared" si="8"/>
        <v>0.1224764468371467</v>
      </c>
      <c r="S231" s="132"/>
      <c r="T231" s="132"/>
      <c r="U231" s="133">
        <f>Q205</f>
        <v>27711</v>
      </c>
      <c r="V231" s="130"/>
      <c r="W231" s="130"/>
      <c r="X231" s="134"/>
      <c r="Y231" s="135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</row>
    <row r="232" spans="6:55" ht="16.5" customHeight="1" x14ac:dyDescent="0.3">
      <c r="F232" s="132" t="s">
        <v>69</v>
      </c>
      <c r="G232" s="108">
        <v>19</v>
      </c>
      <c r="H232" s="108">
        <f>H206</f>
        <v>4</v>
      </c>
      <c r="I232" s="108">
        <v>0</v>
      </c>
      <c r="J232" s="108">
        <v>0</v>
      </c>
      <c r="K232" s="108">
        <v>5</v>
      </c>
      <c r="L232" s="108">
        <v>2</v>
      </c>
      <c r="M232" s="110">
        <v>1</v>
      </c>
      <c r="N232" s="110"/>
      <c r="O232" s="108">
        <v>2</v>
      </c>
      <c r="P232" s="108">
        <v>0</v>
      </c>
      <c r="Q232" s="108">
        <f t="shared" si="7"/>
        <v>33</v>
      </c>
      <c r="R232" s="15">
        <f t="shared" si="8"/>
        <v>4.4414535666218037E-2</v>
      </c>
      <c r="S232" s="132"/>
      <c r="T232" s="132"/>
      <c r="U232" s="133">
        <f>Q207</f>
        <v>9160</v>
      </c>
      <c r="V232" s="136"/>
      <c r="W232" s="136"/>
      <c r="Y232" s="137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</row>
    <row r="233" spans="6:55" ht="16.5" customHeight="1" x14ac:dyDescent="0.3">
      <c r="F233" s="132" t="s">
        <v>70</v>
      </c>
      <c r="G233" s="108">
        <v>25</v>
      </c>
      <c r="H233" s="108">
        <f>H208</f>
        <v>9</v>
      </c>
      <c r="I233" s="108">
        <v>13</v>
      </c>
      <c r="J233" s="108">
        <f>J208</f>
        <v>0</v>
      </c>
      <c r="K233" s="108">
        <v>4</v>
      </c>
      <c r="L233" s="108">
        <v>3</v>
      </c>
      <c r="M233" s="110">
        <v>1</v>
      </c>
      <c r="N233" s="110"/>
      <c r="O233" s="108">
        <v>1</v>
      </c>
      <c r="P233" s="108">
        <v>0</v>
      </c>
      <c r="Q233" s="108">
        <f t="shared" si="7"/>
        <v>56</v>
      </c>
      <c r="R233" s="15">
        <f t="shared" si="8"/>
        <v>7.5370121130551818E-2</v>
      </c>
      <c r="S233" s="132"/>
      <c r="T233" s="132"/>
      <c r="U233" s="133">
        <f>Q209</f>
        <v>12632</v>
      </c>
      <c r="V233" s="136"/>
      <c r="W233" s="136"/>
      <c r="Y233" s="137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</row>
    <row r="234" spans="6:55" ht="16.5" customHeight="1" x14ac:dyDescent="0.3">
      <c r="F234" s="132" t="s">
        <v>71</v>
      </c>
      <c r="G234" s="108">
        <v>24</v>
      </c>
      <c r="H234" s="108">
        <f>H210</f>
        <v>8</v>
      </c>
      <c r="I234" s="108">
        <v>1</v>
      </c>
      <c r="J234" s="108">
        <f>J210</f>
        <v>1</v>
      </c>
      <c r="K234" s="108">
        <v>2</v>
      </c>
      <c r="L234" s="108">
        <v>2</v>
      </c>
      <c r="M234" s="110">
        <v>1</v>
      </c>
      <c r="N234" s="110"/>
      <c r="O234" s="108">
        <v>2</v>
      </c>
      <c r="P234" s="108">
        <v>0</v>
      </c>
      <c r="Q234" s="108">
        <f t="shared" si="7"/>
        <v>41</v>
      </c>
      <c r="R234" s="15">
        <f t="shared" si="8"/>
        <v>5.518169582772544E-2</v>
      </c>
      <c r="S234" s="132"/>
      <c r="T234" s="132"/>
      <c r="U234" s="133">
        <f>Q211</f>
        <v>12039</v>
      </c>
      <c r="V234" s="136"/>
      <c r="W234" s="136"/>
      <c r="Y234" s="137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Z234" s="4"/>
      <c r="BA234" s="4"/>
      <c r="BB234" s="4"/>
    </row>
    <row r="235" spans="6:55" ht="16.5" customHeight="1" x14ac:dyDescent="0.3">
      <c r="F235" s="132" t="s">
        <v>72</v>
      </c>
      <c r="G235" s="112">
        <v>37</v>
      </c>
      <c r="H235" s="112">
        <f>H212</f>
        <v>13</v>
      </c>
      <c r="I235" s="112">
        <v>21</v>
      </c>
      <c r="J235" s="112">
        <v>8</v>
      </c>
      <c r="K235" s="112">
        <v>4</v>
      </c>
      <c r="L235" s="112">
        <v>4</v>
      </c>
      <c r="M235" s="110">
        <v>0</v>
      </c>
      <c r="N235" s="110">
        <v>1</v>
      </c>
      <c r="O235" s="112">
        <v>5</v>
      </c>
      <c r="P235" s="112">
        <v>0</v>
      </c>
      <c r="Q235" s="108">
        <f t="shared" si="7"/>
        <v>93</v>
      </c>
      <c r="R235" s="15">
        <f t="shared" si="8"/>
        <v>0.12516823687752354</v>
      </c>
      <c r="S235" s="132"/>
      <c r="T235" s="132"/>
      <c r="U235" s="133">
        <f>Q213</f>
        <v>23948</v>
      </c>
      <c r="V235" s="136"/>
      <c r="W235" s="136"/>
      <c r="Y235" s="137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Z235" s="4"/>
      <c r="BA235" s="4"/>
      <c r="BB235" s="4"/>
    </row>
    <row r="236" spans="6:55" ht="16.5" customHeight="1" x14ac:dyDescent="0.3">
      <c r="F236" s="132" t="s">
        <v>73</v>
      </c>
      <c r="G236" s="108">
        <v>23</v>
      </c>
      <c r="H236" s="108">
        <f>H214</f>
        <v>7</v>
      </c>
      <c r="I236" s="108">
        <v>19</v>
      </c>
      <c r="J236" s="108">
        <v>1</v>
      </c>
      <c r="K236" s="108">
        <v>5</v>
      </c>
      <c r="L236" s="108">
        <v>0</v>
      </c>
      <c r="M236" s="110">
        <v>0</v>
      </c>
      <c r="N236" s="110"/>
      <c r="O236" s="108">
        <f>O214</f>
        <v>3</v>
      </c>
      <c r="P236" s="108">
        <v>0</v>
      </c>
      <c r="Q236" s="108">
        <f t="shared" si="7"/>
        <v>58</v>
      </c>
      <c r="R236" s="15">
        <f t="shared" si="8"/>
        <v>7.8061911170928672E-2</v>
      </c>
      <c r="S236" s="132"/>
      <c r="T236" s="132"/>
      <c r="U236" s="133">
        <f>Q215</f>
        <v>13665</v>
      </c>
      <c r="V236" s="136"/>
      <c r="W236" s="136"/>
      <c r="Y236" s="137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Z236" s="4"/>
      <c r="BA236" s="4"/>
      <c r="BB236" s="4"/>
    </row>
    <row r="237" spans="6:55" ht="16.5" customHeight="1" x14ac:dyDescent="0.3">
      <c r="F237" s="132" t="s">
        <v>74</v>
      </c>
      <c r="G237" s="108">
        <v>19</v>
      </c>
      <c r="H237" s="108">
        <v>7</v>
      </c>
      <c r="I237" s="108">
        <v>12</v>
      </c>
      <c r="J237" s="108">
        <v>5</v>
      </c>
      <c r="K237" s="108">
        <v>1</v>
      </c>
      <c r="L237" s="108">
        <v>1</v>
      </c>
      <c r="M237" s="110">
        <v>0</v>
      </c>
      <c r="N237" s="110"/>
      <c r="O237" s="108">
        <v>1</v>
      </c>
      <c r="P237" s="108">
        <v>0</v>
      </c>
      <c r="Q237" s="108">
        <f t="shared" si="7"/>
        <v>46</v>
      </c>
      <c r="R237" s="15">
        <f t="shared" si="8"/>
        <v>6.1911170928667561E-2</v>
      </c>
      <c r="S237" s="132"/>
      <c r="T237" s="132"/>
      <c r="U237" s="133">
        <f>Q217</f>
        <v>12183</v>
      </c>
      <c r="V237" s="136"/>
      <c r="W237" s="136"/>
      <c r="Y237" s="137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Z237" s="4"/>
      <c r="BA237" s="4"/>
      <c r="BB237" s="4"/>
    </row>
    <row r="238" spans="6:55" ht="16.5" customHeight="1" x14ac:dyDescent="0.3">
      <c r="F238" s="132" t="s">
        <v>75</v>
      </c>
      <c r="G238" s="108">
        <v>21</v>
      </c>
      <c r="H238" s="108">
        <f>H218</f>
        <v>13</v>
      </c>
      <c r="I238" s="108">
        <v>0</v>
      </c>
      <c r="J238" s="108">
        <f>J218</f>
        <v>0</v>
      </c>
      <c r="K238" s="108">
        <v>5</v>
      </c>
      <c r="L238" s="108">
        <v>1</v>
      </c>
      <c r="M238" s="110">
        <v>2</v>
      </c>
      <c r="N238" s="110">
        <v>1</v>
      </c>
      <c r="O238" s="108">
        <v>1</v>
      </c>
      <c r="P238" s="108">
        <v>0</v>
      </c>
      <c r="Q238" s="108">
        <f t="shared" si="7"/>
        <v>44</v>
      </c>
      <c r="R238" s="15">
        <f t="shared" si="8"/>
        <v>5.9219380888290714E-2</v>
      </c>
      <c r="S238" s="132"/>
      <c r="T238" s="132"/>
      <c r="U238" s="133">
        <f>Q219</f>
        <v>12984</v>
      </c>
      <c r="V238" s="136"/>
      <c r="W238" s="136"/>
      <c r="Y238" s="137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Z238" s="4"/>
      <c r="BA238" s="4"/>
      <c r="BB238" s="4"/>
    </row>
    <row r="239" spans="6:55" ht="16.5" customHeight="1" x14ac:dyDescent="0.3">
      <c r="F239" s="132" t="s">
        <v>76</v>
      </c>
      <c r="G239" s="108">
        <v>27</v>
      </c>
      <c r="H239" s="108">
        <f>H220</f>
        <v>8</v>
      </c>
      <c r="I239" s="108">
        <v>3</v>
      </c>
      <c r="J239" s="108">
        <v>2</v>
      </c>
      <c r="K239" s="108">
        <f>K220</f>
        <v>0</v>
      </c>
      <c r="L239" s="108">
        <v>3</v>
      </c>
      <c r="M239" s="110">
        <v>0</v>
      </c>
      <c r="N239" s="110">
        <v>0</v>
      </c>
      <c r="O239" s="108">
        <v>2</v>
      </c>
      <c r="P239" s="108">
        <v>0</v>
      </c>
      <c r="Q239" s="108">
        <f t="shared" si="7"/>
        <v>45</v>
      </c>
      <c r="R239" s="15">
        <f t="shared" si="8"/>
        <v>6.0565275908479141E-2</v>
      </c>
      <c r="S239" s="132"/>
      <c r="T239" s="132"/>
      <c r="U239" s="133">
        <f>Q221</f>
        <v>13803</v>
      </c>
      <c r="V239" s="136"/>
      <c r="W239" s="136"/>
      <c r="Y239" s="137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Z239" s="4"/>
      <c r="BA239" s="4"/>
      <c r="BB239" s="4"/>
    </row>
    <row r="240" spans="6:55" ht="16.5" customHeight="1" x14ac:dyDescent="0.3">
      <c r="F240" s="117" t="s">
        <v>67</v>
      </c>
      <c r="G240" s="117">
        <f t="shared" ref="G240:P240" si="9">SUM(G230:G239)</f>
        <v>377</v>
      </c>
      <c r="H240" s="117">
        <f t="shared" si="9"/>
        <v>130</v>
      </c>
      <c r="I240" s="117">
        <f t="shared" si="9"/>
        <v>80</v>
      </c>
      <c r="J240" s="117">
        <f t="shared" si="9"/>
        <v>40</v>
      </c>
      <c r="K240" s="117">
        <f t="shared" si="9"/>
        <v>47</v>
      </c>
      <c r="L240" s="117">
        <f t="shared" si="9"/>
        <v>27</v>
      </c>
      <c r="M240" s="117">
        <f t="shared" si="9"/>
        <v>12</v>
      </c>
      <c r="N240" s="117">
        <f t="shared" si="9"/>
        <v>4</v>
      </c>
      <c r="O240" s="117">
        <f t="shared" si="9"/>
        <v>25</v>
      </c>
      <c r="P240" s="117">
        <f t="shared" si="9"/>
        <v>1</v>
      </c>
      <c r="Q240" s="117">
        <f>SUM(G240:P240)</f>
        <v>743</v>
      </c>
      <c r="R240" s="138">
        <f t="shared" si="8"/>
        <v>1</v>
      </c>
      <c r="S240" s="132"/>
      <c r="T240" s="132"/>
      <c r="U240" s="133">
        <f>SUM(U230:U239)</f>
        <v>214698</v>
      </c>
      <c r="V240" s="136"/>
      <c r="W240" s="136"/>
      <c r="Y240" s="137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Z240" s="4"/>
      <c r="BA240" s="4"/>
      <c r="BB240" s="4"/>
    </row>
    <row r="241" spans="6:55" ht="16.5" customHeight="1" x14ac:dyDescent="0.3">
      <c r="F241" s="4" t="s">
        <v>7</v>
      </c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136"/>
      <c r="W241" s="136"/>
      <c r="Y241" s="137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BA241" s="4"/>
      <c r="BB241" s="4"/>
      <c r="BC241" s="4"/>
    </row>
    <row r="242" spans="6:55" ht="16.5" customHeight="1" x14ac:dyDescent="0.3"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136"/>
      <c r="W242" s="136"/>
      <c r="Y242" s="137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BA242" s="4"/>
      <c r="BB242" s="4"/>
      <c r="BC242" s="4"/>
    </row>
    <row r="243" spans="6:55" ht="16.5" customHeight="1" x14ac:dyDescent="0.3"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136"/>
      <c r="W243" s="136"/>
      <c r="Y243" s="137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BA243" s="4"/>
      <c r="BB243" s="4"/>
      <c r="BC243" s="4"/>
    </row>
    <row r="244" spans="6:55" ht="16.5" customHeight="1" thickBot="1" x14ac:dyDescent="0.35"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136"/>
      <c r="W244" s="136"/>
      <c r="Y244" s="137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BA244" s="4"/>
      <c r="BB244" s="4"/>
      <c r="BC244" s="4"/>
    </row>
    <row r="245" spans="6:55" ht="16.5" customHeight="1" thickBot="1" x14ac:dyDescent="0.4">
      <c r="F245" s="103" t="s">
        <v>82</v>
      </c>
      <c r="G245" s="104"/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4"/>
      <c r="S245" s="4"/>
      <c r="T245" s="4"/>
      <c r="V245" s="139"/>
      <c r="W245" s="139"/>
      <c r="X245" s="140"/>
      <c r="Y245" s="141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BA245" s="4"/>
      <c r="BB245" s="4"/>
      <c r="BC245" s="4"/>
    </row>
    <row r="246" spans="6:55" ht="36" customHeight="1" x14ac:dyDescent="0.3">
      <c r="F246" s="142" t="s">
        <v>83</v>
      </c>
      <c r="G246" s="142" t="s">
        <v>84</v>
      </c>
      <c r="H246" s="142" t="s">
        <v>85</v>
      </c>
      <c r="I246" s="142" t="s">
        <v>54</v>
      </c>
      <c r="J246" s="142" t="s">
        <v>86</v>
      </c>
      <c r="K246" s="142" t="s">
        <v>87</v>
      </c>
      <c r="L246" s="142" t="s">
        <v>88</v>
      </c>
      <c r="M246" s="142" t="s">
        <v>58</v>
      </c>
      <c r="N246" s="142" t="s">
        <v>59</v>
      </c>
      <c r="O246" s="142" t="s">
        <v>66</v>
      </c>
      <c r="P246" s="142" t="s">
        <v>89</v>
      </c>
      <c r="Q246" s="143" t="s">
        <v>90</v>
      </c>
      <c r="R246" s="4"/>
      <c r="S246" s="4"/>
      <c r="T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Z246" s="4"/>
      <c r="BA246" s="4"/>
      <c r="BB246" s="4"/>
    </row>
    <row r="247" spans="6:55" ht="16.5" customHeight="1" x14ac:dyDescent="0.3">
      <c r="F247" s="144" t="s">
        <v>91</v>
      </c>
      <c r="G247" s="144">
        <v>1</v>
      </c>
      <c r="H247" s="144">
        <v>3</v>
      </c>
      <c r="I247" s="144">
        <v>19</v>
      </c>
      <c r="J247" s="144">
        <v>6</v>
      </c>
      <c r="K247" s="144"/>
      <c r="L247" s="110">
        <v>4</v>
      </c>
      <c r="M247" s="144"/>
      <c r="N247" s="144"/>
      <c r="O247" s="144"/>
      <c r="P247" s="144">
        <v>1</v>
      </c>
      <c r="Q247" s="132">
        <v>34</v>
      </c>
      <c r="R247" s="4"/>
      <c r="S247" s="4"/>
      <c r="T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Z247" s="4"/>
      <c r="BA247" s="4"/>
      <c r="BB247" s="4"/>
    </row>
    <row r="248" spans="6:55" ht="16.5" customHeight="1" x14ac:dyDescent="0.3">
      <c r="F248" s="144" t="s">
        <v>92</v>
      </c>
      <c r="G248" s="144">
        <v>1</v>
      </c>
      <c r="H248" s="144"/>
      <c r="I248" s="144"/>
      <c r="J248" s="144">
        <v>7</v>
      </c>
      <c r="K248" s="144"/>
      <c r="L248" s="110">
        <v>2</v>
      </c>
      <c r="M248" s="144"/>
      <c r="N248" s="144"/>
      <c r="O248" s="144"/>
      <c r="P248" s="144">
        <v>2</v>
      </c>
      <c r="Q248" s="132">
        <v>12</v>
      </c>
      <c r="R248" s="4"/>
      <c r="S248" s="4"/>
      <c r="T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Z248" s="4"/>
      <c r="BA248" s="4"/>
      <c r="BB248" s="4"/>
    </row>
    <row r="249" spans="6:55" ht="16.5" customHeight="1" x14ac:dyDescent="0.3">
      <c r="F249" s="144" t="s">
        <v>93</v>
      </c>
      <c r="G249" s="144">
        <v>1</v>
      </c>
      <c r="H249" s="144">
        <v>1</v>
      </c>
      <c r="I249" s="144">
        <v>17</v>
      </c>
      <c r="J249" s="144">
        <v>7</v>
      </c>
      <c r="K249" s="144"/>
      <c r="L249" s="110">
        <v>2</v>
      </c>
      <c r="M249" s="144"/>
      <c r="N249" s="144"/>
      <c r="O249" s="144"/>
      <c r="P249" s="144">
        <v>2</v>
      </c>
      <c r="Q249" s="132">
        <v>30</v>
      </c>
      <c r="R249" s="4"/>
      <c r="S249" s="4"/>
      <c r="T249" s="4"/>
      <c r="V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Z249" s="4"/>
      <c r="BA249" s="4"/>
      <c r="BB249" s="4"/>
    </row>
    <row r="250" spans="6:55" ht="16.5" customHeight="1" x14ac:dyDescent="0.3">
      <c r="F250" s="144" t="s">
        <v>94</v>
      </c>
      <c r="G250" s="144"/>
      <c r="H250" s="144">
        <v>1</v>
      </c>
      <c r="I250" s="144">
        <v>1</v>
      </c>
      <c r="J250" s="144">
        <v>5</v>
      </c>
      <c r="K250" s="144"/>
      <c r="L250" s="110">
        <v>1</v>
      </c>
      <c r="M250" s="144"/>
      <c r="N250" s="144"/>
      <c r="O250" s="144"/>
      <c r="P250" s="144"/>
      <c r="Q250" s="132">
        <v>8</v>
      </c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Z250" s="4"/>
      <c r="BA250" s="4"/>
      <c r="BB250" s="4"/>
    </row>
    <row r="251" spans="6:55" ht="16.5" customHeight="1" x14ac:dyDescent="0.3">
      <c r="F251" s="144" t="s">
        <v>95</v>
      </c>
      <c r="G251" s="144">
        <v>1</v>
      </c>
      <c r="H251" s="144">
        <v>3</v>
      </c>
      <c r="I251" s="144">
        <v>3</v>
      </c>
      <c r="J251" s="144">
        <v>49</v>
      </c>
      <c r="K251" s="144"/>
      <c r="L251" s="110">
        <v>3</v>
      </c>
      <c r="M251" s="144"/>
      <c r="N251" s="144">
        <v>1</v>
      </c>
      <c r="O251" s="144"/>
      <c r="P251" s="144">
        <v>5</v>
      </c>
      <c r="Q251" s="132">
        <v>65</v>
      </c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Z251" s="4"/>
      <c r="BA251" s="4"/>
      <c r="BB251" s="4"/>
    </row>
    <row r="252" spans="6:55" ht="16.5" customHeight="1" x14ac:dyDescent="0.3">
      <c r="F252" s="144" t="s">
        <v>96</v>
      </c>
      <c r="G252" s="144">
        <v>1</v>
      </c>
      <c r="H252" s="144"/>
      <c r="I252" s="144"/>
      <c r="J252" s="144">
        <v>12</v>
      </c>
      <c r="K252" s="144"/>
      <c r="L252" s="110">
        <v>4</v>
      </c>
      <c r="M252" s="144"/>
      <c r="N252" s="144"/>
      <c r="O252" s="144"/>
      <c r="P252" s="144">
        <v>1</v>
      </c>
      <c r="Q252" s="132">
        <v>18</v>
      </c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Z252" s="4"/>
      <c r="BA252" s="4"/>
      <c r="BB252" s="4"/>
    </row>
    <row r="253" spans="6:55" ht="16.5" customHeight="1" x14ac:dyDescent="0.3">
      <c r="F253" s="144" t="s">
        <v>97</v>
      </c>
      <c r="G253" s="144"/>
      <c r="H253" s="144"/>
      <c r="I253" s="144"/>
      <c r="J253" s="144">
        <v>1</v>
      </c>
      <c r="K253" s="144"/>
      <c r="L253" s="110">
        <v>1</v>
      </c>
      <c r="M253" s="144"/>
      <c r="N253" s="144"/>
      <c r="O253" s="144"/>
      <c r="P253" s="144">
        <v>4</v>
      </c>
      <c r="Q253" s="132">
        <v>6</v>
      </c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Z253" s="4"/>
      <c r="BA253" s="4"/>
      <c r="BB253" s="4"/>
    </row>
    <row r="254" spans="6:55" ht="16.5" customHeight="1" x14ac:dyDescent="0.3">
      <c r="F254" s="144" t="s">
        <v>98</v>
      </c>
      <c r="G254" s="144"/>
      <c r="H254" s="144"/>
      <c r="I254" s="144"/>
      <c r="J254" s="144">
        <v>5</v>
      </c>
      <c r="K254" s="144"/>
      <c r="L254" s="110">
        <v>2</v>
      </c>
      <c r="M254" s="144"/>
      <c r="N254" s="144"/>
      <c r="O254" s="144"/>
      <c r="P254" s="144">
        <v>1</v>
      </c>
      <c r="Q254" s="132">
        <v>8</v>
      </c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Z254" s="4"/>
      <c r="BA254" s="4"/>
      <c r="BB254" s="4"/>
    </row>
    <row r="255" spans="6:55" ht="16.5" customHeight="1" x14ac:dyDescent="0.3">
      <c r="F255" s="144" t="s">
        <v>99</v>
      </c>
      <c r="G255" s="144"/>
      <c r="H255" s="144"/>
      <c r="I255" s="144"/>
      <c r="J255" s="144">
        <v>5</v>
      </c>
      <c r="K255" s="144"/>
      <c r="L255" s="110">
        <v>5</v>
      </c>
      <c r="M255" s="144"/>
      <c r="N255" s="144"/>
      <c r="O255" s="144">
        <v>2</v>
      </c>
      <c r="P255" s="144"/>
      <c r="Q255" s="132">
        <v>12</v>
      </c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Z255" s="4"/>
      <c r="BA255" s="4"/>
      <c r="BB255" s="4"/>
    </row>
    <row r="256" spans="6:55" ht="16.5" customHeight="1" x14ac:dyDescent="0.3">
      <c r="F256" s="144" t="s">
        <v>100</v>
      </c>
      <c r="G256" s="144"/>
      <c r="H256" s="144"/>
      <c r="I256" s="144">
        <v>1</v>
      </c>
      <c r="J256" s="144">
        <v>7</v>
      </c>
      <c r="K256" s="144"/>
      <c r="L256" s="110">
        <v>1</v>
      </c>
      <c r="M256" s="144"/>
      <c r="N256" s="144"/>
      <c r="O256" s="144">
        <v>1</v>
      </c>
      <c r="P256" s="144"/>
      <c r="Q256" s="132">
        <v>10</v>
      </c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Z256" s="4"/>
      <c r="BA256" s="4"/>
      <c r="BB256" s="4"/>
    </row>
    <row r="257" spans="6:54" ht="16.5" customHeight="1" x14ac:dyDescent="0.3">
      <c r="F257" s="144" t="s">
        <v>101</v>
      </c>
      <c r="G257" s="144"/>
      <c r="H257" s="144"/>
      <c r="I257" s="144">
        <v>13</v>
      </c>
      <c r="J257" s="144">
        <v>3</v>
      </c>
      <c r="K257" s="144"/>
      <c r="L257" s="110">
        <v>1</v>
      </c>
      <c r="M257" s="144">
        <v>1</v>
      </c>
      <c r="N257" s="144"/>
      <c r="O257" s="144">
        <v>1</v>
      </c>
      <c r="P257" s="144">
        <v>1</v>
      </c>
      <c r="Q257" s="132">
        <v>20</v>
      </c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Z257" s="4"/>
      <c r="BA257" s="4"/>
      <c r="BB257" s="4"/>
    </row>
    <row r="258" spans="6:54" ht="16.5" customHeight="1" x14ac:dyDescent="0.3">
      <c r="F258" s="144" t="s">
        <v>102</v>
      </c>
      <c r="G258" s="144">
        <v>1</v>
      </c>
      <c r="H258" s="144"/>
      <c r="I258" s="144">
        <v>2</v>
      </c>
      <c r="J258" s="144">
        <v>6</v>
      </c>
      <c r="K258" s="144"/>
      <c r="L258" s="110">
        <v>2</v>
      </c>
      <c r="M258" s="144"/>
      <c r="N258" s="144"/>
      <c r="O258" s="144"/>
      <c r="P258" s="144">
        <v>1</v>
      </c>
      <c r="Q258" s="132">
        <v>12</v>
      </c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Z258" s="4"/>
      <c r="BA258" s="4"/>
      <c r="BB258" s="4"/>
    </row>
    <row r="259" spans="6:54" ht="16.5" customHeight="1" x14ac:dyDescent="0.3">
      <c r="F259" s="144" t="s">
        <v>103</v>
      </c>
      <c r="G259" s="144">
        <v>1</v>
      </c>
      <c r="H259" s="144"/>
      <c r="I259" s="144"/>
      <c r="J259" s="144">
        <v>10</v>
      </c>
      <c r="K259" s="144"/>
      <c r="L259" s="110">
        <v>7</v>
      </c>
      <c r="M259" s="144"/>
      <c r="N259" s="144"/>
      <c r="O259" s="144">
        <v>1</v>
      </c>
      <c r="P259" s="144"/>
      <c r="Q259" s="132">
        <v>19</v>
      </c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Z259" s="4"/>
      <c r="BA259" s="4"/>
      <c r="BB259" s="4"/>
    </row>
    <row r="260" spans="6:54" ht="16.5" customHeight="1" x14ac:dyDescent="0.3">
      <c r="F260" s="144" t="s">
        <v>104</v>
      </c>
      <c r="G260" s="144"/>
      <c r="H260" s="144"/>
      <c r="I260" s="144"/>
      <c r="J260" s="144">
        <v>10</v>
      </c>
      <c r="K260" s="144"/>
      <c r="L260" s="110">
        <v>5</v>
      </c>
      <c r="M260" s="144">
        <v>2</v>
      </c>
      <c r="N260" s="144">
        <v>1</v>
      </c>
      <c r="O260" s="144"/>
      <c r="P260" s="144">
        <v>1</v>
      </c>
      <c r="Q260" s="132">
        <v>19</v>
      </c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Z260" s="4"/>
      <c r="BA260" s="4"/>
      <c r="BB260" s="4"/>
    </row>
    <row r="261" spans="6:54" ht="16.5" customHeight="1" x14ac:dyDescent="0.3">
      <c r="F261" s="144" t="s">
        <v>105</v>
      </c>
      <c r="G261" s="144"/>
      <c r="H261" s="144"/>
      <c r="I261" s="144"/>
      <c r="J261" s="144">
        <v>13</v>
      </c>
      <c r="K261" s="144"/>
      <c r="L261" s="110">
        <v>3</v>
      </c>
      <c r="M261" s="144"/>
      <c r="N261" s="144"/>
      <c r="O261" s="144">
        <v>1</v>
      </c>
      <c r="P261" s="144">
        <v>3</v>
      </c>
      <c r="Q261" s="132">
        <v>20</v>
      </c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Z261" s="4"/>
      <c r="BA261" s="4"/>
      <c r="BB261" s="4"/>
    </row>
    <row r="262" spans="6:54" ht="16.5" customHeight="1" x14ac:dyDescent="0.3">
      <c r="F262" s="144" t="s">
        <v>106</v>
      </c>
      <c r="G262" s="144"/>
      <c r="H262" s="144"/>
      <c r="I262" s="144"/>
      <c r="J262" s="144">
        <v>7</v>
      </c>
      <c r="K262" s="144"/>
      <c r="L262" s="110">
        <v>3</v>
      </c>
      <c r="M262" s="144"/>
      <c r="N262" s="144"/>
      <c r="O262" s="144">
        <v>2</v>
      </c>
      <c r="P262" s="144">
        <v>1</v>
      </c>
      <c r="Q262" s="132">
        <v>13</v>
      </c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Z262" s="4"/>
      <c r="BA262" s="4"/>
      <c r="BB262" s="4"/>
    </row>
    <row r="263" spans="6:54" ht="16.5" customHeight="1" x14ac:dyDescent="0.3">
      <c r="F263" s="144" t="s">
        <v>107</v>
      </c>
      <c r="G263" s="144">
        <v>2</v>
      </c>
      <c r="H263" s="144"/>
      <c r="I263" s="144"/>
      <c r="J263" s="144">
        <v>3</v>
      </c>
      <c r="K263" s="144"/>
      <c r="L263" s="110">
        <v>1</v>
      </c>
      <c r="M263" s="144">
        <v>1</v>
      </c>
      <c r="N263" s="144"/>
      <c r="O263" s="144">
        <v>1</v>
      </c>
      <c r="P263" s="144"/>
      <c r="Q263" s="132">
        <v>8</v>
      </c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Z263" s="4"/>
      <c r="BA263" s="4"/>
      <c r="BB263" s="4"/>
    </row>
    <row r="264" spans="6:54" ht="16.5" customHeight="1" x14ac:dyDescent="0.3">
      <c r="F264" s="144" t="s">
        <v>108</v>
      </c>
      <c r="G264" s="144">
        <v>2</v>
      </c>
      <c r="H264" s="144"/>
      <c r="I264" s="144"/>
      <c r="J264" s="144">
        <v>2</v>
      </c>
      <c r="K264" s="144"/>
      <c r="L264" s="110">
        <v>1</v>
      </c>
      <c r="M264" s="144"/>
      <c r="N264" s="144"/>
      <c r="O264" s="144">
        <v>1</v>
      </c>
      <c r="P264" s="144">
        <v>1</v>
      </c>
      <c r="Q264" s="132">
        <v>7</v>
      </c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Z264" s="4"/>
      <c r="BA264" s="4"/>
      <c r="BB264" s="4"/>
    </row>
    <row r="265" spans="6:54" ht="16.5" customHeight="1" x14ac:dyDescent="0.3">
      <c r="F265" s="144" t="s">
        <v>109</v>
      </c>
      <c r="G265" s="144"/>
      <c r="H265" s="144">
        <v>1</v>
      </c>
      <c r="I265" s="144">
        <v>1</v>
      </c>
      <c r="J265" s="144">
        <v>9</v>
      </c>
      <c r="K265" s="144"/>
      <c r="L265" s="110">
        <v>3</v>
      </c>
      <c r="M265" s="144"/>
      <c r="N265" s="144"/>
      <c r="O265" s="144"/>
      <c r="P265" s="144"/>
      <c r="Q265" s="132">
        <v>14</v>
      </c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Z265" s="4"/>
      <c r="BA265" s="4"/>
      <c r="BB265" s="4"/>
    </row>
    <row r="266" spans="6:54" ht="16.5" customHeight="1" x14ac:dyDescent="0.3">
      <c r="F266" s="144" t="s">
        <v>110</v>
      </c>
      <c r="G266" s="144"/>
      <c r="H266" s="144"/>
      <c r="I266" s="144"/>
      <c r="J266" s="144">
        <v>3</v>
      </c>
      <c r="K266" s="144"/>
      <c r="L266" s="110">
        <v>1</v>
      </c>
      <c r="M266" s="144"/>
      <c r="N266" s="144"/>
      <c r="O266" s="144"/>
      <c r="P266" s="144"/>
      <c r="Q266" s="132">
        <v>4</v>
      </c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Z266" s="4"/>
      <c r="BA266" s="4"/>
      <c r="BB266" s="4"/>
    </row>
    <row r="267" spans="6:54" ht="16.5" customHeight="1" x14ac:dyDescent="0.3">
      <c r="F267" s="144" t="s">
        <v>111</v>
      </c>
      <c r="G267" s="144">
        <v>1</v>
      </c>
      <c r="H267" s="144"/>
      <c r="I267" s="144"/>
      <c r="J267" s="144">
        <v>6</v>
      </c>
      <c r="K267" s="144"/>
      <c r="L267" s="110">
        <v>2</v>
      </c>
      <c r="M267" s="144"/>
      <c r="N267" s="144">
        <v>1</v>
      </c>
      <c r="O267" s="144"/>
      <c r="P267" s="144">
        <v>1</v>
      </c>
      <c r="Q267" s="132">
        <v>11</v>
      </c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Z267" s="4"/>
      <c r="BA267" s="4"/>
      <c r="BB267" s="4"/>
    </row>
    <row r="268" spans="6:54" ht="16.5" customHeight="1" x14ac:dyDescent="0.3">
      <c r="F268" s="144" t="s">
        <v>112</v>
      </c>
      <c r="G268" s="144"/>
      <c r="H268" s="144">
        <v>1</v>
      </c>
      <c r="I268" s="144"/>
      <c r="J268" s="144">
        <v>12</v>
      </c>
      <c r="K268" s="144"/>
      <c r="L268" s="110">
        <v>2</v>
      </c>
      <c r="M268" s="144"/>
      <c r="N268" s="144"/>
      <c r="O268" s="144"/>
      <c r="P268" s="144">
        <v>1</v>
      </c>
      <c r="Q268" s="132">
        <v>16</v>
      </c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Z268" s="4"/>
      <c r="BA268" s="4"/>
      <c r="BB268" s="4"/>
    </row>
    <row r="269" spans="6:54" ht="16.5" customHeight="1" x14ac:dyDescent="0.3">
      <c r="F269" s="144" t="s">
        <v>113</v>
      </c>
      <c r="G269" s="144"/>
      <c r="H269" s="144"/>
      <c r="I269" s="144"/>
      <c r="J269" s="144">
        <v>3</v>
      </c>
      <c r="K269" s="144"/>
      <c r="L269" s="110">
        <v>1</v>
      </c>
      <c r="M269" s="144"/>
      <c r="N269" s="144"/>
      <c r="O269" s="144"/>
      <c r="P269" s="144">
        <v>1</v>
      </c>
      <c r="Q269" s="132">
        <v>5</v>
      </c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Z269" s="4"/>
      <c r="BA269" s="4"/>
      <c r="BB269" s="4"/>
    </row>
    <row r="270" spans="6:54" ht="16.5" customHeight="1" x14ac:dyDescent="0.3">
      <c r="F270" s="144" t="s">
        <v>114</v>
      </c>
      <c r="G270" s="144">
        <v>3</v>
      </c>
      <c r="H270" s="144">
        <v>5</v>
      </c>
      <c r="I270" s="144">
        <v>2</v>
      </c>
      <c r="J270" s="144">
        <v>21</v>
      </c>
      <c r="K270" s="144"/>
      <c r="L270" s="110">
        <v>5</v>
      </c>
      <c r="M270" s="144"/>
      <c r="N270" s="144"/>
      <c r="O270" s="144">
        <v>4</v>
      </c>
      <c r="P270" s="144">
        <v>2</v>
      </c>
      <c r="Q270" s="132">
        <v>42</v>
      </c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Z270" s="4"/>
      <c r="BA270" s="4"/>
      <c r="BB270" s="4"/>
    </row>
    <row r="271" spans="6:54" ht="16.5" customHeight="1" x14ac:dyDescent="0.3">
      <c r="F271" s="144" t="s">
        <v>115</v>
      </c>
      <c r="G271" s="144"/>
      <c r="H271" s="144"/>
      <c r="I271" s="144"/>
      <c r="J271" s="144">
        <v>4</v>
      </c>
      <c r="K271" s="144"/>
      <c r="L271" s="110">
        <v>2</v>
      </c>
      <c r="M271" s="144"/>
      <c r="N271" s="144"/>
      <c r="O271" s="144"/>
      <c r="P271" s="144"/>
      <c r="Q271" s="132">
        <v>6</v>
      </c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</row>
    <row r="272" spans="6:54" ht="16.5" customHeight="1" x14ac:dyDescent="0.3">
      <c r="F272" s="144" t="s">
        <v>116</v>
      </c>
      <c r="G272" s="144">
        <v>1</v>
      </c>
      <c r="H272" s="144">
        <v>5</v>
      </c>
      <c r="I272" s="144">
        <v>12</v>
      </c>
      <c r="J272" s="144">
        <v>14</v>
      </c>
      <c r="K272" s="144"/>
      <c r="L272" s="110">
        <v>5</v>
      </c>
      <c r="M272" s="144"/>
      <c r="N272" s="144"/>
      <c r="O272" s="144">
        <v>1</v>
      </c>
      <c r="P272" s="144"/>
      <c r="Q272" s="132">
        <v>38</v>
      </c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</row>
    <row r="273" spans="6:56" ht="16.5" customHeight="1" x14ac:dyDescent="0.3">
      <c r="F273" s="144" t="s">
        <v>117</v>
      </c>
      <c r="G273" s="144">
        <v>2</v>
      </c>
      <c r="H273" s="144">
        <v>1</v>
      </c>
      <c r="I273" s="144">
        <v>1</v>
      </c>
      <c r="J273" s="144">
        <v>11</v>
      </c>
      <c r="K273" s="144"/>
      <c r="L273" s="110">
        <v>4</v>
      </c>
      <c r="M273" s="144"/>
      <c r="N273" s="144"/>
      <c r="O273" s="144">
        <v>2</v>
      </c>
      <c r="P273" s="144"/>
      <c r="Q273" s="132">
        <v>21</v>
      </c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</row>
    <row r="274" spans="6:56" ht="16.5" customHeight="1" x14ac:dyDescent="0.3">
      <c r="F274" s="144" t="s">
        <v>118</v>
      </c>
      <c r="G274" s="144"/>
      <c r="H274" s="144"/>
      <c r="I274" s="144"/>
      <c r="J274" s="144">
        <v>3</v>
      </c>
      <c r="K274" s="144"/>
      <c r="L274" s="110"/>
      <c r="M274" s="144"/>
      <c r="N274" s="144"/>
      <c r="O274" s="144"/>
      <c r="P274" s="144">
        <v>2</v>
      </c>
      <c r="Q274" s="132">
        <v>5</v>
      </c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</row>
    <row r="275" spans="6:56" ht="16.5" customHeight="1" x14ac:dyDescent="0.3">
      <c r="F275" s="144" t="s">
        <v>119</v>
      </c>
      <c r="G275" s="144">
        <v>1</v>
      </c>
      <c r="H275" s="144">
        <v>13</v>
      </c>
      <c r="I275" s="144">
        <v>1</v>
      </c>
      <c r="J275" s="144">
        <v>24</v>
      </c>
      <c r="K275" s="144"/>
      <c r="L275" s="110">
        <v>12</v>
      </c>
      <c r="M275" s="144">
        <v>7</v>
      </c>
      <c r="N275" s="144"/>
      <c r="O275" s="144">
        <v>2</v>
      </c>
      <c r="P275" s="144">
        <v>3</v>
      </c>
      <c r="Q275" s="132">
        <v>63</v>
      </c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</row>
    <row r="276" spans="6:56" ht="20.25" customHeight="1" x14ac:dyDescent="0.3">
      <c r="F276" s="144" t="s">
        <v>120</v>
      </c>
      <c r="G276" s="144"/>
      <c r="H276" s="144"/>
      <c r="I276" s="144"/>
      <c r="J276" s="144">
        <v>2</v>
      </c>
      <c r="K276" s="144"/>
      <c r="L276" s="110">
        <v>2</v>
      </c>
      <c r="M276" s="144"/>
      <c r="N276" s="144"/>
      <c r="O276" s="144"/>
      <c r="P276" s="144"/>
      <c r="Q276" s="132">
        <v>4</v>
      </c>
      <c r="R276" s="4"/>
      <c r="S276" s="4"/>
      <c r="T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</row>
    <row r="277" spans="6:56" ht="15.75" x14ac:dyDescent="0.3">
      <c r="F277" s="144" t="s">
        <v>121</v>
      </c>
      <c r="G277" s="144">
        <v>6</v>
      </c>
      <c r="H277" s="144">
        <v>6</v>
      </c>
      <c r="I277" s="144">
        <v>7</v>
      </c>
      <c r="J277" s="144">
        <v>92</v>
      </c>
      <c r="K277" s="144">
        <v>1</v>
      </c>
      <c r="L277" s="110">
        <v>39</v>
      </c>
      <c r="M277" s="144"/>
      <c r="N277" s="144">
        <v>1</v>
      </c>
      <c r="O277" s="144">
        <v>7</v>
      </c>
      <c r="P277" s="144">
        <v>12</v>
      </c>
      <c r="Q277" s="132">
        <v>171</v>
      </c>
      <c r="R277" s="4"/>
      <c r="S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</row>
    <row r="278" spans="6:56" ht="15.75" x14ac:dyDescent="0.3">
      <c r="F278" s="144" t="s">
        <v>122</v>
      </c>
      <c r="G278" s="144"/>
      <c r="H278" s="144"/>
      <c r="I278" s="144"/>
      <c r="J278" s="144">
        <v>15</v>
      </c>
      <c r="K278" s="144"/>
      <c r="L278" s="110">
        <v>4</v>
      </c>
      <c r="M278" s="144">
        <v>1</v>
      </c>
      <c r="N278" s="144"/>
      <c r="O278" s="144">
        <v>1</v>
      </c>
      <c r="P278" s="144">
        <v>1</v>
      </c>
      <c r="Q278" s="132">
        <v>22</v>
      </c>
      <c r="R278" s="4"/>
      <c r="S278" s="4"/>
      <c r="T278" s="145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</row>
    <row r="279" spans="6:56" ht="15.75" x14ac:dyDescent="0.3">
      <c r="F279" s="146" t="s">
        <v>90</v>
      </c>
      <c r="G279" s="146">
        <v>25</v>
      </c>
      <c r="H279" s="146">
        <v>40</v>
      </c>
      <c r="I279" s="146">
        <v>80</v>
      </c>
      <c r="J279" s="146">
        <v>377</v>
      </c>
      <c r="K279" s="146">
        <v>1</v>
      </c>
      <c r="L279" s="146">
        <v>130</v>
      </c>
      <c r="M279" s="146">
        <v>12</v>
      </c>
      <c r="N279" s="146">
        <v>4</v>
      </c>
      <c r="O279" s="146">
        <v>27</v>
      </c>
      <c r="P279" s="146">
        <v>47</v>
      </c>
      <c r="Q279" s="117">
        <v>743</v>
      </c>
      <c r="R279" s="4"/>
      <c r="S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</row>
    <row r="280" spans="6:56" ht="15.75" x14ac:dyDescent="0.3">
      <c r="F280" s="4" t="s">
        <v>7</v>
      </c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</row>
    <row r="281" spans="6:56" ht="15.75" x14ac:dyDescent="0.3">
      <c r="F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</row>
    <row r="282" spans="6:56" ht="15.75" x14ac:dyDescent="0.3">
      <c r="F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</row>
    <row r="283" spans="6:56" ht="16.5" thickBot="1" x14ac:dyDescent="0.35">
      <c r="F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</row>
    <row r="284" spans="6:56" ht="20.25" thickBot="1" x14ac:dyDescent="0.4">
      <c r="F284" s="103" t="s">
        <v>123</v>
      </c>
      <c r="G284" s="10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</row>
    <row r="285" spans="6:56" ht="15.75" x14ac:dyDescent="0.3">
      <c r="F285" s="132" t="s">
        <v>124</v>
      </c>
      <c r="G285" s="133">
        <f>O309</f>
        <v>9951</v>
      </c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</row>
    <row r="286" spans="6:56" ht="15.75" x14ac:dyDescent="0.3">
      <c r="F286" s="132" t="s">
        <v>125</v>
      </c>
      <c r="G286" s="133">
        <f>O312</f>
        <v>0</v>
      </c>
      <c r="J286" s="4"/>
      <c r="K286" s="4"/>
      <c r="L286" s="4" t="s">
        <v>43</v>
      </c>
      <c r="M286" s="4"/>
      <c r="N286" s="4"/>
      <c r="O286" s="4"/>
      <c r="P286" s="4"/>
      <c r="Q286" s="4"/>
      <c r="R286" s="4"/>
      <c r="S286" s="4"/>
      <c r="T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</row>
    <row r="287" spans="6:56" ht="15.75" x14ac:dyDescent="0.3">
      <c r="F287" s="4" t="s">
        <v>126</v>
      </c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</row>
    <row r="288" spans="6:56" ht="15.75" x14ac:dyDescent="0.3">
      <c r="F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</row>
    <row r="289" spans="6:56" ht="16.5" thickBot="1" x14ac:dyDescent="0.35">
      <c r="F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</row>
    <row r="290" spans="6:56" ht="20.25" customHeight="1" thickBot="1" x14ac:dyDescent="0.4">
      <c r="F290" s="147" t="s">
        <v>127</v>
      </c>
      <c r="G290" s="104"/>
      <c r="H290" s="104"/>
      <c r="I290" s="10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</row>
    <row r="291" spans="6:56" ht="15.75" x14ac:dyDescent="0.3">
      <c r="F291" s="148" t="s">
        <v>128</v>
      </c>
      <c r="G291" s="149" t="s">
        <v>129</v>
      </c>
      <c r="H291" s="148" t="s">
        <v>130</v>
      </c>
      <c r="I291" s="148" t="s">
        <v>131</v>
      </c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</row>
    <row r="292" spans="6:56" ht="15.75" x14ac:dyDescent="0.3">
      <c r="F292" s="132" t="s">
        <v>132</v>
      </c>
      <c r="G292" s="112">
        <v>9641</v>
      </c>
      <c r="H292" s="133"/>
      <c r="I292" s="133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</row>
    <row r="293" spans="6:56" ht="15.75" x14ac:dyDescent="0.3">
      <c r="F293" s="132" t="s">
        <v>56</v>
      </c>
      <c r="G293" s="112">
        <v>7316</v>
      </c>
      <c r="H293" s="133"/>
      <c r="I293" s="133"/>
      <c r="J293" s="23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</row>
    <row r="294" spans="6:56" ht="15.75" x14ac:dyDescent="0.3">
      <c r="F294" s="132" t="s">
        <v>48</v>
      </c>
      <c r="G294" s="112">
        <v>30325</v>
      </c>
      <c r="H294" s="133"/>
      <c r="I294" s="133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</row>
    <row r="295" spans="6:56" ht="16.5" customHeight="1" x14ac:dyDescent="0.3">
      <c r="F295" s="132" t="s">
        <v>53</v>
      </c>
      <c r="G295" s="112">
        <v>94660</v>
      </c>
      <c r="H295" s="133"/>
      <c r="I295" s="133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</row>
    <row r="296" spans="6:56" ht="15.75" x14ac:dyDescent="0.3">
      <c r="F296" s="132" t="s">
        <v>55</v>
      </c>
      <c r="G296" s="112">
        <v>13053</v>
      </c>
      <c r="H296" s="133"/>
      <c r="I296" s="133"/>
      <c r="J296" s="4"/>
      <c r="K296" s="23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</row>
    <row r="297" spans="6:56" ht="15.75" x14ac:dyDescent="0.3">
      <c r="F297" s="132" t="s">
        <v>34</v>
      </c>
      <c r="G297" s="112">
        <v>2161</v>
      </c>
      <c r="H297" s="133"/>
      <c r="I297" s="133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</row>
    <row r="298" spans="6:56" ht="15.75" x14ac:dyDescent="0.3">
      <c r="F298" s="132" t="s">
        <v>133</v>
      </c>
      <c r="G298" s="112">
        <v>4557</v>
      </c>
      <c r="H298" s="133"/>
      <c r="I298" s="133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</row>
    <row r="299" spans="6:56" ht="15.75" x14ac:dyDescent="0.3">
      <c r="F299" s="132" t="s">
        <v>32</v>
      </c>
      <c r="G299" s="112">
        <v>1669</v>
      </c>
      <c r="H299" s="133"/>
      <c r="I299" s="133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</row>
    <row r="300" spans="6:56" ht="15.75" x14ac:dyDescent="0.3">
      <c r="F300" s="132" t="s">
        <v>134</v>
      </c>
      <c r="G300" s="112">
        <v>1122</v>
      </c>
      <c r="H300" s="133"/>
      <c r="I300" s="133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</row>
    <row r="301" spans="6:56" ht="15.75" x14ac:dyDescent="0.3">
      <c r="F301" s="132" t="s">
        <v>35</v>
      </c>
      <c r="G301" s="112">
        <v>211</v>
      </c>
      <c r="H301" s="133"/>
      <c r="I301" s="133"/>
      <c r="K301" s="4"/>
      <c r="L301" s="4"/>
      <c r="M301" s="23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</row>
    <row r="302" spans="6:56" ht="15.75" x14ac:dyDescent="0.3">
      <c r="F302" s="132" t="s">
        <v>13</v>
      </c>
      <c r="G302" s="126">
        <f>SUM(G292:G301)</f>
        <v>164715</v>
      </c>
      <c r="H302" s="117"/>
      <c r="I302" s="126">
        <f>SUM(I292:I301)</f>
        <v>0</v>
      </c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</row>
    <row r="303" spans="6:56" ht="15.75" x14ac:dyDescent="0.3">
      <c r="F303" s="4" t="s">
        <v>7</v>
      </c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</row>
    <row r="304" spans="6:56" ht="15.75" x14ac:dyDescent="0.3">
      <c r="F304" s="4"/>
      <c r="G304" s="150"/>
      <c r="H304" s="150"/>
      <c r="J304" s="150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</row>
    <row r="305" spans="6:56" ht="15.75" x14ac:dyDescent="0.3">
      <c r="F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</row>
    <row r="306" spans="6:56" ht="16.5" thickBot="1" x14ac:dyDescent="0.35">
      <c r="F306" s="129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</row>
    <row r="307" spans="6:56" ht="19.5" x14ac:dyDescent="0.35">
      <c r="F307" s="147" t="s">
        <v>135</v>
      </c>
      <c r="G307" s="151"/>
      <c r="H307" s="151"/>
      <c r="I307" s="151"/>
      <c r="J307" s="151"/>
      <c r="K307" s="151"/>
      <c r="L307" s="151"/>
      <c r="M307" s="151"/>
      <c r="N307" s="151"/>
      <c r="O307" s="151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</row>
    <row r="308" spans="6:56" ht="19.5" x14ac:dyDescent="0.35">
      <c r="F308" s="152"/>
      <c r="G308" s="152">
        <v>2017</v>
      </c>
      <c r="H308" s="152">
        <v>2018</v>
      </c>
      <c r="I308" s="152">
        <v>2019</v>
      </c>
      <c r="J308" s="152">
        <v>2020</v>
      </c>
      <c r="K308" s="152">
        <v>2021</v>
      </c>
      <c r="L308" s="152">
        <v>2022</v>
      </c>
      <c r="M308" s="152">
        <v>2023</v>
      </c>
      <c r="N308" s="152">
        <v>2024</v>
      </c>
      <c r="O308" s="153">
        <v>45991</v>
      </c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</row>
    <row r="309" spans="6:56" ht="78.75" x14ac:dyDescent="0.3">
      <c r="F309" s="154" t="s">
        <v>136</v>
      </c>
      <c r="G309" s="133">
        <v>10149</v>
      </c>
      <c r="H309" s="133">
        <v>4765</v>
      </c>
      <c r="I309" s="133">
        <v>3273</v>
      </c>
      <c r="J309" s="132">
        <v>808</v>
      </c>
      <c r="K309" s="108">
        <v>1947</v>
      </c>
      <c r="L309" s="132">
        <v>985</v>
      </c>
      <c r="M309" s="108">
        <v>687</v>
      </c>
      <c r="N309" s="132">
        <v>118</v>
      </c>
      <c r="O309" s="133">
        <v>9951</v>
      </c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</row>
    <row r="310" spans="6:56" ht="63" x14ac:dyDescent="0.3">
      <c r="F310" s="154" t="s">
        <v>137</v>
      </c>
      <c r="G310" s="133">
        <v>3777</v>
      </c>
      <c r="H310" s="133">
        <v>7951</v>
      </c>
      <c r="I310" s="133">
        <v>3893</v>
      </c>
      <c r="J310" s="132">
        <v>951</v>
      </c>
      <c r="K310" s="108">
        <v>1331</v>
      </c>
      <c r="L310" s="132">
        <v>2022</v>
      </c>
      <c r="M310" s="108">
        <v>1190</v>
      </c>
      <c r="N310" s="132">
        <v>431</v>
      </c>
      <c r="O310" s="132">
        <v>447</v>
      </c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</row>
    <row r="311" spans="6:56" ht="31.5" x14ac:dyDescent="0.3">
      <c r="F311" s="154" t="s">
        <v>138</v>
      </c>
      <c r="G311" s="133">
        <v>2490</v>
      </c>
      <c r="H311" s="133"/>
      <c r="I311" s="133">
        <v>1496</v>
      </c>
      <c r="J311" s="132">
        <v>505</v>
      </c>
      <c r="K311" s="108">
        <v>447</v>
      </c>
      <c r="L311" s="132">
        <v>1067</v>
      </c>
      <c r="M311" s="108">
        <v>589</v>
      </c>
      <c r="N311" s="132">
        <v>151</v>
      </c>
      <c r="O311" s="132">
        <v>95</v>
      </c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</row>
    <row r="312" spans="6:56" ht="47.25" x14ac:dyDescent="0.3">
      <c r="F312" s="154" t="s">
        <v>139</v>
      </c>
      <c r="G312" s="133">
        <v>1668</v>
      </c>
      <c r="H312" s="133">
        <v>4765</v>
      </c>
      <c r="I312" s="133">
        <v>2377</v>
      </c>
      <c r="J312" s="132">
        <v>1054</v>
      </c>
      <c r="K312" s="108">
        <v>4371</v>
      </c>
      <c r="L312" s="132">
        <v>613</v>
      </c>
      <c r="M312" s="108">
        <v>588</v>
      </c>
      <c r="N312" s="132">
        <v>220</v>
      </c>
      <c r="O312" s="132">
        <v>0</v>
      </c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</row>
    <row r="313" spans="6:56" ht="15.75" x14ac:dyDescent="0.3">
      <c r="F313" s="4" t="s">
        <v>126</v>
      </c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</row>
    <row r="314" spans="6:56" ht="15.75" x14ac:dyDescent="0.3"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</row>
    <row r="315" spans="6:56" ht="16.5" thickBot="1" x14ac:dyDescent="0.35"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</row>
    <row r="316" spans="6:56" ht="64.5" customHeight="1" x14ac:dyDescent="0.35">
      <c r="F316" s="147" t="s">
        <v>140</v>
      </c>
      <c r="G316" s="151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</row>
    <row r="317" spans="6:56" ht="19.5" x14ac:dyDescent="0.3">
      <c r="F317" s="105" t="s">
        <v>141</v>
      </c>
      <c r="G317" s="105" t="s">
        <v>142</v>
      </c>
      <c r="H317" s="4"/>
      <c r="M317" s="61"/>
      <c r="R317" s="4"/>
      <c r="S317" s="155"/>
      <c r="T317" s="156"/>
      <c r="U317" s="156"/>
      <c r="V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</row>
    <row r="318" spans="6:56" ht="19.5" x14ac:dyDescent="0.3">
      <c r="F318" s="133" t="s">
        <v>143</v>
      </c>
      <c r="G318" s="133">
        <v>8</v>
      </c>
      <c r="H318" s="4"/>
      <c r="R318" s="157"/>
      <c r="S318" s="155"/>
      <c r="T318" s="158"/>
      <c r="U318" s="158"/>
      <c r="V318" s="159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</row>
    <row r="319" spans="6:56" ht="19.5" x14ac:dyDescent="0.3">
      <c r="F319" s="133" t="s">
        <v>144</v>
      </c>
      <c r="G319" s="133">
        <v>1325</v>
      </c>
      <c r="H319" s="4"/>
      <c r="R319" s="4"/>
      <c r="S319" s="155"/>
      <c r="T319" s="158"/>
      <c r="U319" s="158"/>
      <c r="V319" s="158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</row>
    <row r="320" spans="6:56" ht="19.5" x14ac:dyDescent="0.3">
      <c r="F320" s="133" t="s">
        <v>145</v>
      </c>
      <c r="G320" s="133">
        <v>46</v>
      </c>
      <c r="H320" s="4"/>
      <c r="R320" s="4"/>
      <c r="S320" s="155"/>
      <c r="T320" s="158"/>
      <c r="U320" s="158"/>
      <c r="V320" s="158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</row>
    <row r="321" spans="6:56" ht="19.5" x14ac:dyDescent="0.3">
      <c r="F321" s="133" t="s">
        <v>146</v>
      </c>
      <c r="G321" s="133">
        <v>3820</v>
      </c>
      <c r="H321" s="4"/>
      <c r="R321" s="4"/>
      <c r="S321" s="155"/>
      <c r="T321" s="158"/>
      <c r="U321" s="158"/>
      <c r="V321" s="158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</row>
    <row r="322" spans="6:56" ht="19.5" x14ac:dyDescent="0.3">
      <c r="F322" s="133" t="s">
        <v>147</v>
      </c>
      <c r="G322" s="133">
        <v>159169</v>
      </c>
      <c r="H322" s="4"/>
      <c r="R322" s="4"/>
      <c r="S322" s="155"/>
      <c r="T322" s="158"/>
      <c r="U322" s="158"/>
      <c r="V322" s="158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</row>
    <row r="323" spans="6:56" ht="19.5" x14ac:dyDescent="0.3">
      <c r="F323" s="132" t="s">
        <v>148</v>
      </c>
      <c r="G323" s="133">
        <v>19</v>
      </c>
      <c r="H323" s="4"/>
      <c r="M323" s="4"/>
      <c r="N323" s="4"/>
      <c r="O323" s="4"/>
      <c r="P323" s="4"/>
      <c r="Q323" s="4"/>
      <c r="R323" s="4"/>
      <c r="S323" s="160"/>
      <c r="T323" s="158"/>
      <c r="U323" s="158"/>
      <c r="V323" s="158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</row>
    <row r="324" spans="6:56" ht="19.5" x14ac:dyDescent="0.3">
      <c r="F324" s="117" t="s">
        <v>67</v>
      </c>
      <c r="G324" s="126">
        <f>SUM(G318:G323)</f>
        <v>164387</v>
      </c>
      <c r="H324" s="4"/>
      <c r="M324" s="4"/>
      <c r="N324" s="4"/>
      <c r="O324" s="4"/>
      <c r="P324" s="4"/>
      <c r="Q324" s="4"/>
      <c r="R324" s="4"/>
      <c r="S324" s="160"/>
      <c r="T324" s="158"/>
      <c r="U324" s="158"/>
      <c r="V324" s="158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</row>
    <row r="325" spans="6:56" ht="19.5" x14ac:dyDescent="0.3">
      <c r="F325" s="4" t="s">
        <v>7</v>
      </c>
      <c r="G325" s="4"/>
      <c r="H325" s="4"/>
      <c r="I325" s="4"/>
      <c r="J325" s="23"/>
      <c r="K325" s="23"/>
      <c r="L325" s="150"/>
      <c r="M325" s="4"/>
      <c r="N325" s="4"/>
      <c r="O325" s="4"/>
      <c r="P325" s="4"/>
      <c r="Q325" s="4"/>
      <c r="R325" s="4"/>
      <c r="S325" s="4"/>
      <c r="T325" s="4"/>
      <c r="U325" s="4"/>
      <c r="V325" s="158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</row>
    <row r="326" spans="6:56" ht="19.5" x14ac:dyDescent="0.3">
      <c r="F326" s="4"/>
      <c r="G326" s="4"/>
      <c r="H326" s="4"/>
      <c r="I326" s="4"/>
      <c r="J326" s="23"/>
      <c r="K326" s="23"/>
      <c r="L326" s="150"/>
      <c r="M326" s="4"/>
      <c r="N326" s="4"/>
      <c r="O326" s="4"/>
      <c r="P326" s="4"/>
      <c r="Q326" s="4"/>
      <c r="R326" s="4"/>
      <c r="S326" s="4"/>
      <c r="T326" s="4"/>
      <c r="U326" s="4"/>
      <c r="V326" s="158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</row>
    <row r="327" spans="6:56" ht="20.25" thickBot="1" x14ac:dyDescent="0.35">
      <c r="F327" s="4"/>
      <c r="G327" s="4"/>
      <c r="H327" s="4"/>
      <c r="I327" s="4"/>
      <c r="J327" s="23"/>
      <c r="K327" s="23"/>
      <c r="L327" s="150"/>
      <c r="M327" s="4"/>
      <c r="N327" s="4"/>
      <c r="O327" s="4"/>
      <c r="P327" s="4"/>
      <c r="Q327" s="4"/>
      <c r="R327" s="4"/>
      <c r="S327" s="4"/>
      <c r="T327" s="4"/>
      <c r="U327" s="4"/>
      <c r="V327" s="158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</row>
    <row r="328" spans="6:56" ht="40.5" customHeight="1" x14ac:dyDescent="0.35">
      <c r="F328" s="147" t="s">
        <v>149</v>
      </c>
      <c r="G328" s="151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158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</row>
    <row r="329" spans="6:56" ht="15.75" x14ac:dyDescent="0.3">
      <c r="F329" s="105"/>
      <c r="G329" s="105" t="s">
        <v>49</v>
      </c>
      <c r="H329" s="61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</row>
    <row r="330" spans="6:56" ht="15.75" x14ac:dyDescent="0.3">
      <c r="F330" s="132" t="s">
        <v>80</v>
      </c>
      <c r="G330" s="133">
        <v>164387</v>
      </c>
      <c r="H330" s="161"/>
      <c r="I330" s="162"/>
      <c r="J330" s="162"/>
      <c r="K330" s="163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</row>
    <row r="331" spans="6:56" ht="15.75" x14ac:dyDescent="0.3">
      <c r="F331" s="132" t="s">
        <v>81</v>
      </c>
      <c r="G331" s="133">
        <f>J177</f>
        <v>214698</v>
      </c>
      <c r="H331" s="161"/>
      <c r="I331" s="16"/>
      <c r="J331" s="16"/>
      <c r="K331" s="32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</row>
    <row r="332" spans="6:56" ht="15.75" x14ac:dyDescent="0.3">
      <c r="F332" s="132" t="s">
        <v>150</v>
      </c>
      <c r="G332" s="127">
        <f>(G330/G331)*100</f>
        <v>76.566619158073195</v>
      </c>
      <c r="H332" s="161"/>
      <c r="I332" s="16"/>
      <c r="J332" s="16"/>
      <c r="K332" s="32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</row>
    <row r="333" spans="6:56" ht="15.75" x14ac:dyDescent="0.3">
      <c r="F333" s="4" t="s">
        <v>7</v>
      </c>
      <c r="G333" s="4"/>
      <c r="H333" s="161"/>
      <c r="I333" s="16"/>
      <c r="J333" s="64"/>
      <c r="K333" s="6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</row>
    <row r="334" spans="6:56" ht="15.75" x14ac:dyDescent="0.3">
      <c r="F334" s="4"/>
      <c r="G334" s="4"/>
      <c r="H334" s="161"/>
      <c r="I334" s="16"/>
      <c r="J334" s="16"/>
      <c r="K334" s="32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</row>
    <row r="335" spans="6:56" ht="15.75" x14ac:dyDescent="0.3">
      <c r="F335" s="4"/>
      <c r="G335" s="4"/>
      <c r="H335" s="161"/>
      <c r="I335" s="16"/>
      <c r="J335" s="16"/>
      <c r="K335" s="32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</row>
    <row r="336" spans="6:56" ht="46.5" customHeight="1" x14ac:dyDescent="0.35">
      <c r="F336" s="164" t="s">
        <v>151</v>
      </c>
      <c r="G336" s="165"/>
      <c r="H336" s="165"/>
      <c r="I336" s="166"/>
      <c r="J336" s="16"/>
      <c r="K336" s="32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</row>
    <row r="337" spans="6:56" ht="31.5" x14ac:dyDescent="0.3">
      <c r="F337" s="148" t="s">
        <v>152</v>
      </c>
      <c r="G337" s="148" t="s">
        <v>153</v>
      </c>
      <c r="H337" s="148" t="s">
        <v>154</v>
      </c>
      <c r="I337" s="106" t="s">
        <v>90</v>
      </c>
      <c r="J337" s="16"/>
      <c r="K337" s="32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</row>
    <row r="338" spans="6:56" ht="18.75" x14ac:dyDescent="0.3">
      <c r="F338" s="132" t="s">
        <v>143</v>
      </c>
      <c r="G338" s="167">
        <v>5</v>
      </c>
      <c r="H338" s="167">
        <v>3</v>
      </c>
      <c r="I338" s="168">
        <f t="shared" ref="I338:I343" si="10">G338+H338</f>
        <v>8</v>
      </c>
      <c r="J338" s="16"/>
      <c r="K338" s="32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</row>
    <row r="339" spans="6:56" ht="18.75" x14ac:dyDescent="0.3">
      <c r="F339" s="132" t="s">
        <v>144</v>
      </c>
      <c r="G339" s="167">
        <v>230</v>
      </c>
      <c r="H339" s="167">
        <v>1095</v>
      </c>
      <c r="I339" s="168">
        <f t="shared" si="10"/>
        <v>1325</v>
      </c>
      <c r="J339" s="16"/>
      <c r="K339" s="32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</row>
    <row r="340" spans="6:56" ht="18.75" x14ac:dyDescent="0.3">
      <c r="F340" s="132" t="s">
        <v>145</v>
      </c>
      <c r="G340" s="167">
        <v>22</v>
      </c>
      <c r="H340" s="167">
        <v>24</v>
      </c>
      <c r="I340" s="168">
        <f t="shared" si="10"/>
        <v>46</v>
      </c>
      <c r="J340" s="16"/>
      <c r="K340" s="32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</row>
    <row r="341" spans="6:56" ht="18.75" x14ac:dyDescent="0.3">
      <c r="F341" s="132" t="s">
        <v>146</v>
      </c>
      <c r="G341" s="167">
        <v>1892</v>
      </c>
      <c r="H341" s="167">
        <v>1928</v>
      </c>
      <c r="I341" s="168">
        <f t="shared" si="10"/>
        <v>3820</v>
      </c>
      <c r="J341" s="16"/>
      <c r="K341" s="32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</row>
    <row r="342" spans="6:56" ht="18.75" x14ac:dyDescent="0.3">
      <c r="F342" s="132" t="s">
        <v>147</v>
      </c>
      <c r="G342" s="167">
        <v>77638</v>
      </c>
      <c r="H342" s="167">
        <v>81531</v>
      </c>
      <c r="I342" s="168">
        <f t="shared" si="10"/>
        <v>159169</v>
      </c>
      <c r="J342" s="16"/>
      <c r="K342" s="32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</row>
    <row r="343" spans="6:56" ht="18.75" x14ac:dyDescent="0.3">
      <c r="F343" s="132" t="s">
        <v>148</v>
      </c>
      <c r="G343" s="167">
        <v>9</v>
      </c>
      <c r="H343" s="167">
        <v>10</v>
      </c>
      <c r="I343" s="168">
        <f t="shared" si="10"/>
        <v>19</v>
      </c>
      <c r="J343" s="16"/>
      <c r="K343" s="32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</row>
    <row r="344" spans="6:56" ht="18.75" x14ac:dyDescent="0.3">
      <c r="F344" s="117" t="s">
        <v>90</v>
      </c>
      <c r="G344" s="126">
        <f>SUM(G338:G343)</f>
        <v>79796</v>
      </c>
      <c r="H344" s="126">
        <f>SUM(H338:H343)</f>
        <v>84591</v>
      </c>
      <c r="I344" s="168">
        <f>SUM(I338:I343)</f>
        <v>164387</v>
      </c>
      <c r="J344" s="16"/>
      <c r="K344" s="32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</row>
    <row r="345" spans="6:56" ht="15.75" x14ac:dyDescent="0.3">
      <c r="F345" s="4" t="s">
        <v>7</v>
      </c>
      <c r="G345" s="4"/>
      <c r="H345" s="161"/>
      <c r="I345" s="16"/>
      <c r="J345" s="16"/>
      <c r="K345" s="32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</row>
    <row r="346" spans="6:56" ht="15.75" x14ac:dyDescent="0.3">
      <c r="F346" s="4"/>
      <c r="G346" s="4"/>
      <c r="H346" s="161"/>
      <c r="I346" s="16"/>
      <c r="J346" s="16"/>
      <c r="K346" s="32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</row>
    <row r="347" spans="6:56" ht="15.75" x14ac:dyDescent="0.3">
      <c r="F347" s="4"/>
      <c r="G347" s="4"/>
      <c r="H347" s="161"/>
      <c r="I347" s="16"/>
      <c r="J347" s="16"/>
      <c r="K347" s="32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</row>
    <row r="348" spans="6:56" ht="15.75" x14ac:dyDescent="0.3">
      <c r="F348" s="4"/>
      <c r="G348" s="4"/>
      <c r="H348" s="161"/>
      <c r="I348" s="16"/>
      <c r="J348" s="16"/>
      <c r="K348" s="32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</row>
    <row r="349" spans="6:56" ht="15.75" x14ac:dyDescent="0.3"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</row>
    <row r="350" spans="6:56" ht="19.5" x14ac:dyDescent="0.35">
      <c r="F350" s="169" t="s">
        <v>155</v>
      </c>
      <c r="G350" s="170"/>
      <c r="H350" s="170"/>
      <c r="I350" s="170"/>
      <c r="J350" s="170"/>
      <c r="K350" s="170"/>
      <c r="L350" s="170"/>
      <c r="M350" s="170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</row>
    <row r="351" spans="6:56" ht="47.25" x14ac:dyDescent="0.3">
      <c r="F351" s="106" t="s">
        <v>156</v>
      </c>
      <c r="G351" s="106" t="s">
        <v>157</v>
      </c>
      <c r="H351" s="106" t="s">
        <v>158</v>
      </c>
      <c r="I351" s="106" t="s">
        <v>159</v>
      </c>
      <c r="J351" s="106" t="s">
        <v>160</v>
      </c>
      <c r="K351" s="106" t="s">
        <v>161</v>
      </c>
      <c r="L351" s="106" t="s">
        <v>162</v>
      </c>
      <c r="M351" s="106" t="s">
        <v>6</v>
      </c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</row>
    <row r="352" spans="6:56" ht="15.75" x14ac:dyDescent="0.3">
      <c r="F352" s="171">
        <v>42005</v>
      </c>
      <c r="G352" s="172">
        <v>973795</v>
      </c>
      <c r="H352" s="172">
        <v>26720</v>
      </c>
      <c r="I352" s="173">
        <f t="shared" ref="I352:I415" si="11">H352/G352</f>
        <v>2.7439040044362518E-2</v>
      </c>
      <c r="J352" s="133"/>
      <c r="K352" s="132"/>
      <c r="L352" s="132"/>
      <c r="M352" s="132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</row>
    <row r="353" spans="6:56" ht="15.75" x14ac:dyDescent="0.3">
      <c r="F353" s="171">
        <v>42036</v>
      </c>
      <c r="G353" s="172">
        <v>973795</v>
      </c>
      <c r="H353" s="172">
        <v>26720</v>
      </c>
      <c r="I353" s="173">
        <f t="shared" si="11"/>
        <v>2.7439040044362518E-2</v>
      </c>
      <c r="J353" s="133"/>
      <c r="K353" s="132"/>
      <c r="L353" s="132"/>
      <c r="M353" s="132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</row>
    <row r="354" spans="6:56" ht="15.75" x14ac:dyDescent="0.3">
      <c r="F354" s="171">
        <v>42064</v>
      </c>
      <c r="G354" s="172">
        <v>973795</v>
      </c>
      <c r="H354" s="172">
        <v>26720</v>
      </c>
      <c r="I354" s="173">
        <f t="shared" si="11"/>
        <v>2.7439040044362518E-2</v>
      </c>
      <c r="J354" s="133"/>
      <c r="K354" s="132"/>
      <c r="L354" s="132"/>
      <c r="M354" s="132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</row>
    <row r="355" spans="6:56" ht="15.75" x14ac:dyDescent="0.3">
      <c r="F355" s="171">
        <v>42095</v>
      </c>
      <c r="G355" s="172">
        <v>973795</v>
      </c>
      <c r="H355" s="172">
        <v>26720</v>
      </c>
      <c r="I355" s="173">
        <f t="shared" si="11"/>
        <v>2.7439040044362518E-2</v>
      </c>
      <c r="J355" s="133"/>
      <c r="K355" s="132"/>
      <c r="L355" s="132"/>
      <c r="M355" s="132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</row>
    <row r="356" spans="6:56" ht="15.75" x14ac:dyDescent="0.3">
      <c r="F356" s="171">
        <v>42125</v>
      </c>
      <c r="G356" s="172">
        <v>973795</v>
      </c>
      <c r="H356" s="172">
        <v>28078</v>
      </c>
      <c r="I356" s="173">
        <f t="shared" si="11"/>
        <v>2.8833584070569268E-2</v>
      </c>
      <c r="J356" s="133"/>
      <c r="K356" s="132"/>
      <c r="L356" s="132"/>
      <c r="M356" s="132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</row>
    <row r="357" spans="6:56" ht="15.75" x14ac:dyDescent="0.3">
      <c r="F357" s="171">
        <v>42156</v>
      </c>
      <c r="G357" s="172">
        <v>973795</v>
      </c>
      <c r="H357" s="172">
        <v>28745</v>
      </c>
      <c r="I357" s="173">
        <f t="shared" si="11"/>
        <v>2.9518533161497031E-2</v>
      </c>
      <c r="J357" s="133"/>
      <c r="K357" s="132"/>
      <c r="L357" s="132"/>
      <c r="M357" s="132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</row>
    <row r="358" spans="6:56" ht="15.75" x14ac:dyDescent="0.3">
      <c r="F358" s="171">
        <v>42186</v>
      </c>
      <c r="G358" s="172">
        <v>973795</v>
      </c>
      <c r="H358" s="172">
        <v>28754</v>
      </c>
      <c r="I358" s="173">
        <f t="shared" si="11"/>
        <v>2.9527775353128737E-2</v>
      </c>
      <c r="J358" s="133"/>
      <c r="K358" s="132"/>
      <c r="L358" s="132"/>
      <c r="M358" s="132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</row>
    <row r="359" spans="6:56" ht="15.75" x14ac:dyDescent="0.3">
      <c r="F359" s="171">
        <v>42217</v>
      </c>
      <c r="G359" s="172">
        <v>973795</v>
      </c>
      <c r="H359" s="172">
        <v>30562</v>
      </c>
      <c r="I359" s="173">
        <f t="shared" si="11"/>
        <v>3.1384428960920932E-2</v>
      </c>
      <c r="J359" s="133"/>
      <c r="K359" s="132"/>
      <c r="L359" s="132"/>
      <c r="M359" s="132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</row>
    <row r="360" spans="6:56" ht="15.75" x14ac:dyDescent="0.3">
      <c r="F360" s="171">
        <v>42248</v>
      </c>
      <c r="G360" s="172">
        <v>973795</v>
      </c>
      <c r="H360" s="172">
        <v>31014</v>
      </c>
      <c r="I360" s="173">
        <f t="shared" si="11"/>
        <v>3.184859236286898E-2</v>
      </c>
      <c r="J360" s="133"/>
      <c r="K360" s="132"/>
      <c r="L360" s="132"/>
      <c r="M360" s="132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</row>
    <row r="361" spans="6:56" ht="15.75" x14ac:dyDescent="0.3">
      <c r="F361" s="171">
        <v>42278</v>
      </c>
      <c r="G361" s="172">
        <v>973795</v>
      </c>
      <c r="H361" s="172">
        <v>31466</v>
      </c>
      <c r="I361" s="173">
        <f t="shared" si="11"/>
        <v>3.2312755764817028E-2</v>
      </c>
      <c r="J361" s="133"/>
      <c r="K361" s="132"/>
      <c r="L361" s="132"/>
      <c r="M361" s="132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</row>
    <row r="362" spans="6:56" ht="15.75" x14ac:dyDescent="0.3">
      <c r="F362" s="171">
        <v>42309</v>
      </c>
      <c r="G362" s="172">
        <v>973795</v>
      </c>
      <c r="H362" s="172">
        <v>32286</v>
      </c>
      <c r="I362" s="173">
        <f t="shared" si="11"/>
        <v>3.3154822113483841E-2</v>
      </c>
      <c r="J362" s="133"/>
      <c r="K362" s="132"/>
      <c r="L362" s="132"/>
      <c r="M362" s="132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</row>
    <row r="363" spans="6:56" ht="15.75" x14ac:dyDescent="0.3">
      <c r="F363" s="171">
        <v>42339</v>
      </c>
      <c r="G363" s="172">
        <v>973795</v>
      </c>
      <c r="H363" s="172">
        <v>38910</v>
      </c>
      <c r="I363" s="173">
        <f t="shared" si="11"/>
        <v>3.9957075154421616E-2</v>
      </c>
      <c r="J363" s="133"/>
      <c r="K363" s="132"/>
      <c r="L363" s="132"/>
      <c r="M363" s="132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</row>
    <row r="364" spans="6:56" ht="15.75" x14ac:dyDescent="0.3">
      <c r="F364" s="171">
        <v>42370</v>
      </c>
      <c r="G364" s="172">
        <v>969721</v>
      </c>
      <c r="H364" s="172">
        <v>56530</v>
      </c>
      <c r="I364" s="173">
        <f t="shared" si="11"/>
        <v>5.8295117874110181E-2</v>
      </c>
      <c r="J364" s="133"/>
      <c r="K364" s="132"/>
      <c r="L364" s="132"/>
      <c r="M364" s="132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</row>
    <row r="365" spans="6:56" ht="15.75" x14ac:dyDescent="0.3">
      <c r="F365" s="171">
        <v>42401</v>
      </c>
      <c r="G365" s="172">
        <v>969721</v>
      </c>
      <c r="H365" s="172">
        <v>59190</v>
      </c>
      <c r="I365" s="173">
        <f t="shared" si="11"/>
        <v>6.1038174897728316E-2</v>
      </c>
      <c r="J365" s="133"/>
      <c r="K365" s="132"/>
      <c r="L365" s="132"/>
      <c r="M365" s="132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</row>
    <row r="366" spans="6:56" ht="15.75" x14ac:dyDescent="0.3">
      <c r="F366" s="171">
        <v>42430</v>
      </c>
      <c r="G366" s="172">
        <v>969721</v>
      </c>
      <c r="H366" s="172">
        <v>64284</v>
      </c>
      <c r="I366" s="173">
        <f t="shared" si="11"/>
        <v>6.6291232220401536E-2</v>
      </c>
      <c r="J366" s="133"/>
      <c r="K366" s="132"/>
      <c r="L366" s="132"/>
      <c r="M366" s="132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</row>
    <row r="367" spans="6:56" ht="15.75" x14ac:dyDescent="0.3">
      <c r="F367" s="171">
        <v>42461</v>
      </c>
      <c r="G367" s="172">
        <v>969721</v>
      </c>
      <c r="H367" s="172">
        <v>64284</v>
      </c>
      <c r="I367" s="173">
        <f t="shared" si="11"/>
        <v>6.6291232220401536E-2</v>
      </c>
      <c r="J367" s="133"/>
      <c r="K367" s="132"/>
      <c r="L367" s="132"/>
      <c r="M367" s="132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</row>
    <row r="368" spans="6:56" ht="15.75" x14ac:dyDescent="0.3">
      <c r="F368" s="171">
        <v>42491</v>
      </c>
      <c r="G368" s="172">
        <v>969721</v>
      </c>
      <c r="H368" s="172">
        <v>64284</v>
      </c>
      <c r="I368" s="173">
        <f t="shared" si="11"/>
        <v>6.6291232220401536E-2</v>
      </c>
      <c r="J368" s="133"/>
      <c r="K368" s="132"/>
      <c r="L368" s="132"/>
      <c r="M368" s="132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</row>
    <row r="369" spans="6:56" ht="15.75" x14ac:dyDescent="0.3">
      <c r="F369" s="171">
        <v>42522</v>
      </c>
      <c r="G369" s="172">
        <v>969721</v>
      </c>
      <c r="H369" s="172">
        <v>76480</v>
      </c>
      <c r="I369" s="173">
        <f t="shared" si="11"/>
        <v>7.8868045551246185E-2</v>
      </c>
      <c r="J369" s="133"/>
      <c r="K369" s="132"/>
      <c r="L369" s="132"/>
      <c r="M369" s="132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</row>
    <row r="370" spans="6:56" ht="15.75" x14ac:dyDescent="0.3">
      <c r="F370" s="171">
        <v>42552</v>
      </c>
      <c r="G370" s="172">
        <v>969721</v>
      </c>
      <c r="H370" s="172">
        <v>76480</v>
      </c>
      <c r="I370" s="173">
        <f t="shared" si="11"/>
        <v>7.8868045551246185E-2</v>
      </c>
      <c r="J370" s="133"/>
      <c r="K370" s="132"/>
      <c r="L370" s="132"/>
      <c r="M370" s="132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</row>
    <row r="371" spans="6:56" ht="15.75" x14ac:dyDescent="0.3">
      <c r="F371" s="171">
        <v>42583</v>
      </c>
      <c r="G371" s="172">
        <v>969721</v>
      </c>
      <c r="H371" s="172">
        <v>76706</v>
      </c>
      <c r="I371" s="173">
        <f t="shared" si="11"/>
        <v>7.9101102275809229E-2</v>
      </c>
      <c r="J371" s="133"/>
      <c r="K371" s="132"/>
      <c r="L371" s="132"/>
      <c r="M371" s="132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</row>
    <row r="372" spans="6:56" ht="15.75" x14ac:dyDescent="0.3">
      <c r="F372" s="171">
        <v>42614</v>
      </c>
      <c r="G372" s="172">
        <v>969721</v>
      </c>
      <c r="H372" s="172">
        <v>76706</v>
      </c>
      <c r="I372" s="173">
        <f t="shared" si="11"/>
        <v>7.9101102275809229E-2</v>
      </c>
      <c r="J372" s="133"/>
      <c r="K372" s="132"/>
      <c r="L372" s="132"/>
      <c r="M372" s="132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</row>
    <row r="373" spans="6:56" ht="15.75" x14ac:dyDescent="0.3">
      <c r="F373" s="171">
        <v>42644</v>
      </c>
      <c r="G373" s="172">
        <v>969721</v>
      </c>
      <c r="H373" s="172">
        <v>89586</v>
      </c>
      <c r="I373" s="173">
        <f t="shared" si="11"/>
        <v>9.2383273127012819E-2</v>
      </c>
      <c r="J373" s="133"/>
      <c r="K373" s="132"/>
      <c r="L373" s="132"/>
      <c r="M373" s="132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</row>
    <row r="374" spans="6:56" ht="15.75" x14ac:dyDescent="0.3">
      <c r="F374" s="171">
        <v>42675</v>
      </c>
      <c r="G374" s="172">
        <v>969721</v>
      </c>
      <c r="H374" s="172">
        <v>89586</v>
      </c>
      <c r="I374" s="173">
        <f t="shared" si="11"/>
        <v>9.2383273127012819E-2</v>
      </c>
      <c r="J374" s="133"/>
      <c r="K374" s="132"/>
      <c r="L374" s="132"/>
      <c r="M374" s="132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</row>
    <row r="375" spans="6:56" ht="15.75" x14ac:dyDescent="0.3">
      <c r="F375" s="171">
        <v>42705</v>
      </c>
      <c r="G375" s="172">
        <v>969721</v>
      </c>
      <c r="H375" s="172">
        <v>90690</v>
      </c>
      <c r="I375" s="173">
        <f t="shared" si="11"/>
        <v>9.3521744914258839E-2</v>
      </c>
      <c r="J375" s="133"/>
      <c r="K375" s="132"/>
      <c r="L375" s="132"/>
      <c r="M375" s="132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</row>
    <row r="376" spans="6:56" ht="15.75" x14ac:dyDescent="0.3">
      <c r="F376" s="171">
        <v>42736</v>
      </c>
      <c r="G376" s="133">
        <v>965628</v>
      </c>
      <c r="H376" s="133">
        <v>90690</v>
      </c>
      <c r="I376" s="174">
        <f t="shared" si="11"/>
        <v>9.3918154817383095E-2</v>
      </c>
      <c r="J376" s="133"/>
      <c r="K376" s="132"/>
      <c r="L376" s="132"/>
      <c r="M376" s="132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</row>
    <row r="377" spans="6:56" ht="15.75" x14ac:dyDescent="0.3">
      <c r="F377" s="171">
        <v>42767</v>
      </c>
      <c r="G377" s="133">
        <v>965628</v>
      </c>
      <c r="H377" s="133">
        <v>91142</v>
      </c>
      <c r="I377" s="174">
        <f t="shared" si="11"/>
        <v>9.4386243978012235E-2</v>
      </c>
      <c r="J377" s="133"/>
      <c r="K377" s="132"/>
      <c r="L377" s="132"/>
      <c r="M377" s="132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</row>
    <row r="378" spans="6:56" ht="15.75" x14ac:dyDescent="0.3">
      <c r="F378" s="171">
        <v>42795</v>
      </c>
      <c r="G378" s="133">
        <v>965628</v>
      </c>
      <c r="H378" s="133">
        <v>92046</v>
      </c>
      <c r="I378" s="174">
        <f t="shared" si="11"/>
        <v>9.5322422299270529E-2</v>
      </c>
      <c r="J378" s="133"/>
      <c r="K378" s="132"/>
      <c r="L378" s="132"/>
      <c r="M378" s="132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</row>
    <row r="379" spans="6:56" ht="15.75" x14ac:dyDescent="0.3">
      <c r="F379" s="171">
        <v>42826</v>
      </c>
      <c r="G379" s="133">
        <v>965628</v>
      </c>
      <c r="H379" s="133">
        <v>92046</v>
      </c>
      <c r="I379" s="174">
        <f t="shared" si="11"/>
        <v>9.5322422299270529E-2</v>
      </c>
      <c r="J379" s="133"/>
      <c r="K379" s="132"/>
      <c r="L379" s="132"/>
      <c r="M379" s="132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</row>
    <row r="380" spans="6:56" ht="15.75" x14ac:dyDescent="0.3">
      <c r="F380" s="171">
        <v>42856</v>
      </c>
      <c r="G380" s="133">
        <v>965628</v>
      </c>
      <c r="H380" s="133">
        <v>96320</v>
      </c>
      <c r="I380" s="174">
        <f t="shared" si="11"/>
        <v>9.9748557415485051E-2</v>
      </c>
      <c r="J380" s="133"/>
      <c r="K380" s="132"/>
      <c r="L380" s="132"/>
      <c r="M380" s="132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</row>
    <row r="381" spans="6:56" ht="15.75" x14ac:dyDescent="0.3">
      <c r="F381" s="171">
        <v>42887</v>
      </c>
      <c r="G381" s="133">
        <v>965628</v>
      </c>
      <c r="H381" s="133">
        <v>102066</v>
      </c>
      <c r="I381" s="174">
        <f t="shared" si="11"/>
        <v>0.10569908909020866</v>
      </c>
      <c r="J381" s="133"/>
      <c r="K381" s="132"/>
      <c r="L381" s="132"/>
      <c r="M381" s="132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</row>
    <row r="382" spans="6:56" ht="15.75" x14ac:dyDescent="0.3">
      <c r="F382" s="171">
        <v>42917</v>
      </c>
      <c r="G382" s="133">
        <v>965628</v>
      </c>
      <c r="H382" s="133">
        <v>107586</v>
      </c>
      <c r="I382" s="174">
        <f t="shared" si="11"/>
        <v>0.11141557618461768</v>
      </c>
      <c r="J382" s="133"/>
      <c r="K382" s="132"/>
      <c r="L382" s="132"/>
      <c r="M382" s="132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</row>
    <row r="383" spans="6:56" ht="15.75" x14ac:dyDescent="0.3">
      <c r="F383" s="171">
        <v>42948</v>
      </c>
      <c r="G383" s="133">
        <v>965628</v>
      </c>
      <c r="H383" s="133">
        <v>112312</v>
      </c>
      <c r="I383" s="174">
        <f t="shared" si="11"/>
        <v>0.11630980046146135</v>
      </c>
      <c r="J383" s="133"/>
      <c r="K383" s="132"/>
      <c r="L383" s="132"/>
      <c r="M383" s="132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</row>
    <row r="384" spans="6:56" ht="15.75" x14ac:dyDescent="0.3">
      <c r="F384" s="171">
        <v>42979</v>
      </c>
      <c r="G384" s="133">
        <v>965628</v>
      </c>
      <c r="H384" s="133">
        <v>118794</v>
      </c>
      <c r="I384" s="174">
        <f t="shared" si="11"/>
        <v>0.12302253041543948</v>
      </c>
      <c r="J384" s="133"/>
      <c r="K384" s="132"/>
      <c r="L384" s="132"/>
      <c r="M384" s="132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</row>
    <row r="385" spans="6:56" ht="15.75" x14ac:dyDescent="0.3">
      <c r="F385" s="171">
        <v>43009</v>
      </c>
      <c r="G385" s="133">
        <v>965628</v>
      </c>
      <c r="H385" s="133">
        <v>125087</v>
      </c>
      <c r="I385" s="174">
        <f t="shared" si="11"/>
        <v>0.12953953282216341</v>
      </c>
      <c r="J385" s="133"/>
      <c r="K385" s="132"/>
      <c r="L385" s="132"/>
      <c r="M385" s="132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</row>
    <row r="386" spans="6:56" ht="15.75" x14ac:dyDescent="0.3">
      <c r="F386" s="171">
        <v>43040</v>
      </c>
      <c r="G386" s="133">
        <v>965628</v>
      </c>
      <c r="H386" s="133">
        <v>128399</v>
      </c>
      <c r="I386" s="174">
        <f t="shared" si="11"/>
        <v>0.13296942507880882</v>
      </c>
      <c r="J386" s="133"/>
      <c r="K386" s="132"/>
      <c r="L386" s="132"/>
      <c r="M386" s="132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</row>
    <row r="387" spans="6:56" ht="15.75" x14ac:dyDescent="0.3">
      <c r="F387" s="171">
        <v>43070</v>
      </c>
      <c r="G387" s="133">
        <v>965628</v>
      </c>
      <c r="H387" s="133">
        <v>128399</v>
      </c>
      <c r="I387" s="175">
        <f t="shared" si="11"/>
        <v>0.13296942507880882</v>
      </c>
      <c r="J387" s="133"/>
      <c r="K387" s="132"/>
      <c r="L387" s="132"/>
      <c r="M387" s="132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</row>
    <row r="388" spans="6:56" ht="15.75" x14ac:dyDescent="0.3">
      <c r="F388" s="171">
        <v>43101</v>
      </c>
      <c r="G388" s="133">
        <v>961511</v>
      </c>
      <c r="H388" s="133">
        <v>133551</v>
      </c>
      <c r="I388" s="174">
        <f t="shared" si="11"/>
        <v>0.13889700689851703</v>
      </c>
      <c r="J388" s="133">
        <v>118493</v>
      </c>
      <c r="K388" s="133">
        <v>61687</v>
      </c>
      <c r="L388" s="133">
        <v>386115</v>
      </c>
      <c r="M388" s="174">
        <f t="shared" ref="M388:M451" si="12">K388/L388</f>
        <v>0.15976328295973996</v>
      </c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</row>
    <row r="389" spans="6:56" ht="15.75" x14ac:dyDescent="0.3">
      <c r="F389" s="171">
        <v>43132</v>
      </c>
      <c r="G389" s="133">
        <v>961511</v>
      </c>
      <c r="H389" s="133">
        <v>138419</v>
      </c>
      <c r="I389" s="174">
        <f t="shared" si="11"/>
        <v>0.14395987149392986</v>
      </c>
      <c r="J389" s="133">
        <v>121673</v>
      </c>
      <c r="K389" s="133">
        <v>63936</v>
      </c>
      <c r="L389" s="133">
        <v>386115</v>
      </c>
      <c r="M389" s="174">
        <f t="shared" si="12"/>
        <v>0.16558797249524104</v>
      </c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</row>
    <row r="390" spans="6:56" ht="15.75" x14ac:dyDescent="0.3">
      <c r="F390" s="171">
        <v>43160</v>
      </c>
      <c r="G390" s="133">
        <v>961511</v>
      </c>
      <c r="H390" s="133">
        <v>145779</v>
      </c>
      <c r="I390" s="174">
        <f t="shared" si="11"/>
        <v>0.15161449010983755</v>
      </c>
      <c r="J390" s="133">
        <v>128158</v>
      </c>
      <c r="K390" s="133">
        <v>67335</v>
      </c>
      <c r="L390" s="133">
        <v>386115</v>
      </c>
      <c r="M390" s="174">
        <f t="shared" si="12"/>
        <v>0.17439104929878405</v>
      </c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</row>
    <row r="391" spans="6:56" ht="15.75" x14ac:dyDescent="0.3">
      <c r="F391" s="171">
        <v>43191</v>
      </c>
      <c r="G391" s="133">
        <v>961511</v>
      </c>
      <c r="H391" s="133">
        <v>152771</v>
      </c>
      <c r="I391" s="174">
        <f t="shared" si="11"/>
        <v>0.15888637779494982</v>
      </c>
      <c r="J391" s="133">
        <v>135779</v>
      </c>
      <c r="K391" s="133">
        <v>70565</v>
      </c>
      <c r="L391" s="133">
        <v>386115</v>
      </c>
      <c r="M391" s="174">
        <f t="shared" si="12"/>
        <v>0.18275643266902347</v>
      </c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</row>
    <row r="392" spans="6:56" ht="15.75" x14ac:dyDescent="0.3">
      <c r="F392" s="171">
        <v>43221</v>
      </c>
      <c r="G392" s="133">
        <v>961511</v>
      </c>
      <c r="H392" s="133">
        <v>161603</v>
      </c>
      <c r="I392" s="174">
        <f t="shared" si="11"/>
        <v>0.16807192013403902</v>
      </c>
      <c r="J392" s="133">
        <v>146151</v>
      </c>
      <c r="K392" s="133">
        <v>74644</v>
      </c>
      <c r="L392" s="133">
        <v>386115</v>
      </c>
      <c r="M392" s="174">
        <f t="shared" si="12"/>
        <v>0.19332064281366951</v>
      </c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</row>
    <row r="393" spans="6:56" ht="15.75" x14ac:dyDescent="0.3">
      <c r="F393" s="171">
        <v>43252</v>
      </c>
      <c r="G393" s="133">
        <v>961511</v>
      </c>
      <c r="H393" s="133">
        <v>167859</v>
      </c>
      <c r="I393" s="174">
        <f t="shared" si="11"/>
        <v>0.17457834595756055</v>
      </c>
      <c r="J393" s="133">
        <v>147551</v>
      </c>
      <c r="K393" s="133">
        <v>77534</v>
      </c>
      <c r="L393" s="133">
        <v>386115</v>
      </c>
      <c r="M393" s="174">
        <f t="shared" si="12"/>
        <v>0.20080545951335743</v>
      </c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</row>
    <row r="394" spans="6:56" ht="15.75" x14ac:dyDescent="0.3">
      <c r="F394" s="171">
        <v>43282</v>
      </c>
      <c r="G394" s="133">
        <v>961511</v>
      </c>
      <c r="H394" s="133">
        <v>170067</v>
      </c>
      <c r="I394" s="174">
        <f t="shared" si="11"/>
        <v>0.17687473154233285</v>
      </c>
      <c r="J394" s="133">
        <v>144403</v>
      </c>
      <c r="K394" s="133">
        <v>78554</v>
      </c>
      <c r="L394" s="133">
        <v>386115</v>
      </c>
      <c r="M394" s="174">
        <f t="shared" si="12"/>
        <v>0.20344715952501197</v>
      </c>
      <c r="N394" s="4"/>
      <c r="O394" s="4"/>
      <c r="P394" s="4"/>
      <c r="Q394" s="4"/>
      <c r="R394" s="4"/>
      <c r="S394" s="176"/>
      <c r="T394" s="176"/>
      <c r="U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</row>
    <row r="395" spans="6:56" ht="16.5" customHeight="1" x14ac:dyDescent="0.3">
      <c r="F395" s="171">
        <v>43313</v>
      </c>
      <c r="G395" s="133">
        <v>961511</v>
      </c>
      <c r="H395" s="133">
        <v>176775</v>
      </c>
      <c r="I395" s="174">
        <f t="shared" si="11"/>
        <v>0.1838512507917226</v>
      </c>
      <c r="J395" s="133">
        <v>154382</v>
      </c>
      <c r="K395" s="133">
        <v>81652</v>
      </c>
      <c r="L395" s="133">
        <v>386115</v>
      </c>
      <c r="M395" s="174">
        <f t="shared" si="12"/>
        <v>0.21147067583491966</v>
      </c>
      <c r="O395" s="4"/>
      <c r="P395" s="4"/>
      <c r="Q395" s="4"/>
      <c r="R395" s="4"/>
      <c r="S395" s="4"/>
      <c r="T395" s="4"/>
      <c r="U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</row>
    <row r="396" spans="6:56" ht="15.75" x14ac:dyDescent="0.3">
      <c r="F396" s="171">
        <v>43344</v>
      </c>
      <c r="G396" s="133">
        <v>961511</v>
      </c>
      <c r="H396" s="133">
        <v>181049</v>
      </c>
      <c r="I396" s="174">
        <f t="shared" si="11"/>
        <v>0.18829633774340596</v>
      </c>
      <c r="J396" s="133">
        <v>167474</v>
      </c>
      <c r="K396" s="133">
        <v>83627</v>
      </c>
      <c r="L396" s="133">
        <v>386115</v>
      </c>
      <c r="M396" s="174">
        <f t="shared" si="12"/>
        <v>0.21658573223003511</v>
      </c>
      <c r="O396" s="4"/>
      <c r="P396" s="4"/>
      <c r="Q396" s="4"/>
      <c r="R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</row>
    <row r="397" spans="6:56" ht="15.75" x14ac:dyDescent="0.3">
      <c r="F397" s="171">
        <v>43374</v>
      </c>
      <c r="G397" s="133">
        <v>961511</v>
      </c>
      <c r="H397" s="133">
        <v>185633</v>
      </c>
      <c r="I397" s="174">
        <f t="shared" si="11"/>
        <v>0.19306383390309628</v>
      </c>
      <c r="J397" s="133">
        <v>173030</v>
      </c>
      <c r="K397" s="133">
        <v>85633</v>
      </c>
      <c r="L397" s="133">
        <v>386115</v>
      </c>
      <c r="M397" s="174">
        <f t="shared" si="12"/>
        <v>0.22178107558628907</v>
      </c>
      <c r="O397" s="4"/>
      <c r="P397" s="4"/>
      <c r="Q397" s="4"/>
      <c r="R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</row>
    <row r="398" spans="6:56" ht="15.75" x14ac:dyDescent="0.3">
      <c r="F398" s="171">
        <v>43405</v>
      </c>
      <c r="G398" s="133">
        <v>961511</v>
      </c>
      <c r="H398" s="133">
        <v>185633</v>
      </c>
      <c r="I398" s="174">
        <f t="shared" si="11"/>
        <v>0.19306383390309628</v>
      </c>
      <c r="J398" s="133">
        <v>175350</v>
      </c>
      <c r="K398" s="133">
        <v>85633</v>
      </c>
      <c r="L398" s="133">
        <v>386115</v>
      </c>
      <c r="M398" s="174">
        <f t="shared" si="12"/>
        <v>0.22178107558628907</v>
      </c>
      <c r="O398" s="4"/>
      <c r="P398" s="4"/>
      <c r="Q398" s="4"/>
      <c r="R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</row>
    <row r="399" spans="6:56" ht="15.75" x14ac:dyDescent="0.3">
      <c r="F399" s="171">
        <v>43435</v>
      </c>
      <c r="G399" s="133">
        <v>961511</v>
      </c>
      <c r="H399" s="133">
        <v>185633</v>
      </c>
      <c r="I399" s="175">
        <f t="shared" si="11"/>
        <v>0.19306383390309628</v>
      </c>
      <c r="J399" s="133">
        <v>175693</v>
      </c>
      <c r="K399" s="133">
        <v>85633</v>
      </c>
      <c r="L399" s="133">
        <v>386115</v>
      </c>
      <c r="M399" s="174">
        <f t="shared" si="12"/>
        <v>0.22178107558628907</v>
      </c>
      <c r="O399" s="4"/>
      <c r="P399" s="4"/>
      <c r="Q399" s="4"/>
      <c r="R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</row>
    <row r="400" spans="6:56" ht="15.75" x14ac:dyDescent="0.3">
      <c r="F400" s="171">
        <v>43466</v>
      </c>
      <c r="G400" s="133">
        <v>957373</v>
      </c>
      <c r="H400" s="133">
        <v>186964</v>
      </c>
      <c r="I400" s="174">
        <f t="shared" si="11"/>
        <v>0.19528856568965283</v>
      </c>
      <c r="J400" s="133">
        <v>176668</v>
      </c>
      <c r="K400" s="133">
        <v>86359</v>
      </c>
      <c r="L400" s="133">
        <v>384825</v>
      </c>
      <c r="M400" s="174">
        <f t="shared" si="12"/>
        <v>0.22441109595270578</v>
      </c>
      <c r="O400" s="4"/>
      <c r="P400" s="4"/>
      <c r="Q400" s="4"/>
      <c r="R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</row>
    <row r="401" spans="6:56" ht="15.75" x14ac:dyDescent="0.3">
      <c r="F401" s="171">
        <v>43497</v>
      </c>
      <c r="G401" s="133">
        <v>957373</v>
      </c>
      <c r="H401" s="133">
        <v>188602</v>
      </c>
      <c r="I401" s="174">
        <f t="shared" si="11"/>
        <v>0.1969994975834915</v>
      </c>
      <c r="J401" s="133">
        <v>179479</v>
      </c>
      <c r="K401" s="133">
        <v>87344</v>
      </c>
      <c r="L401" s="133">
        <v>384825</v>
      </c>
      <c r="M401" s="174">
        <f t="shared" si="12"/>
        <v>0.22697070096797245</v>
      </c>
      <c r="O401" s="4"/>
      <c r="P401" s="4"/>
      <c r="Q401" s="4"/>
      <c r="R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</row>
    <row r="402" spans="6:56" ht="15.75" x14ac:dyDescent="0.3">
      <c r="F402" s="171">
        <v>43525</v>
      </c>
      <c r="G402" s="133">
        <v>957373</v>
      </c>
      <c r="H402" s="133">
        <v>190201</v>
      </c>
      <c r="I402" s="174">
        <f t="shared" si="11"/>
        <v>0.19866969300366732</v>
      </c>
      <c r="J402" s="133">
        <v>181140</v>
      </c>
      <c r="K402" s="133">
        <v>87854</v>
      </c>
      <c r="L402" s="133">
        <v>384825</v>
      </c>
      <c r="M402" s="174">
        <f t="shared" si="12"/>
        <v>0.22829597869161308</v>
      </c>
      <c r="O402" s="4"/>
      <c r="P402" s="4"/>
      <c r="Q402" s="4"/>
      <c r="R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</row>
    <row r="403" spans="6:56" ht="15.75" x14ac:dyDescent="0.3">
      <c r="F403" s="171">
        <v>43556</v>
      </c>
      <c r="G403" s="133">
        <v>957373</v>
      </c>
      <c r="H403" s="133">
        <v>190427</v>
      </c>
      <c r="I403" s="174">
        <f t="shared" si="11"/>
        <v>0.19890575564591856</v>
      </c>
      <c r="J403" s="133">
        <v>179805</v>
      </c>
      <c r="K403" s="133">
        <v>87958</v>
      </c>
      <c r="L403" s="133">
        <v>384825</v>
      </c>
      <c r="M403" s="174">
        <f t="shared" si="12"/>
        <v>0.22856623140388488</v>
      </c>
      <c r="O403" s="4"/>
      <c r="P403" s="4"/>
      <c r="Q403" s="4"/>
      <c r="R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</row>
    <row r="404" spans="6:56" ht="15.75" x14ac:dyDescent="0.3">
      <c r="F404" s="171">
        <v>43586</v>
      </c>
      <c r="G404" s="133">
        <v>957373</v>
      </c>
      <c r="H404" s="133">
        <v>190427</v>
      </c>
      <c r="I404" s="174">
        <f t="shared" si="11"/>
        <v>0.19890575564591856</v>
      </c>
      <c r="J404" s="133">
        <v>179805</v>
      </c>
      <c r="K404" s="133">
        <v>87958</v>
      </c>
      <c r="L404" s="133">
        <v>384825</v>
      </c>
      <c r="M404" s="174">
        <f t="shared" si="12"/>
        <v>0.22856623140388488</v>
      </c>
      <c r="O404" s="4"/>
      <c r="P404" s="4"/>
      <c r="Q404" s="4"/>
      <c r="R404" s="4"/>
      <c r="S404" s="4"/>
      <c r="T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</row>
    <row r="405" spans="6:56" ht="15.75" x14ac:dyDescent="0.3">
      <c r="F405" s="171">
        <v>43617</v>
      </c>
      <c r="G405" s="133">
        <v>957373</v>
      </c>
      <c r="H405" s="133">
        <v>191105</v>
      </c>
      <c r="I405" s="174">
        <f t="shared" si="11"/>
        <v>0.19961394357267231</v>
      </c>
      <c r="J405" s="133">
        <v>179805</v>
      </c>
      <c r="K405" s="133">
        <v>88272</v>
      </c>
      <c r="L405" s="133">
        <v>384825</v>
      </c>
      <c r="M405" s="174">
        <f t="shared" si="12"/>
        <v>0.22938218670824401</v>
      </c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</row>
    <row r="406" spans="6:56" ht="15.75" x14ac:dyDescent="0.3">
      <c r="F406" s="171">
        <v>43647</v>
      </c>
      <c r="G406" s="133">
        <v>957373</v>
      </c>
      <c r="H406" s="133">
        <v>194482</v>
      </c>
      <c r="I406" s="174">
        <f t="shared" si="11"/>
        <v>0.20314130438188668</v>
      </c>
      <c r="J406" s="133">
        <v>179805</v>
      </c>
      <c r="K406" s="133">
        <v>89831</v>
      </c>
      <c r="L406" s="133">
        <v>384825</v>
      </c>
      <c r="M406" s="174">
        <f t="shared" si="12"/>
        <v>0.23343337880854934</v>
      </c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</row>
    <row r="407" spans="6:56" ht="15.75" x14ac:dyDescent="0.3">
      <c r="F407" s="171">
        <v>43678</v>
      </c>
      <c r="G407" s="133">
        <v>957373</v>
      </c>
      <c r="H407" s="133">
        <v>195232</v>
      </c>
      <c r="I407" s="174">
        <f t="shared" si="11"/>
        <v>0.20392469810617178</v>
      </c>
      <c r="J407" s="133">
        <v>172687</v>
      </c>
      <c r="K407" s="133">
        <v>90178</v>
      </c>
      <c r="L407" s="133">
        <v>384825</v>
      </c>
      <c r="M407" s="174">
        <f t="shared" si="12"/>
        <v>0.23433508737737932</v>
      </c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</row>
    <row r="408" spans="6:56" ht="15.75" x14ac:dyDescent="0.3">
      <c r="F408" s="171">
        <v>43709</v>
      </c>
      <c r="G408" s="133">
        <v>957373</v>
      </c>
      <c r="H408" s="133">
        <v>195666</v>
      </c>
      <c r="I408" s="174">
        <f t="shared" si="11"/>
        <v>0.20437802194129143</v>
      </c>
      <c r="J408" s="133">
        <v>175512</v>
      </c>
      <c r="K408" s="133">
        <v>90378</v>
      </c>
      <c r="L408" s="133">
        <v>384825</v>
      </c>
      <c r="M408" s="174">
        <f t="shared" si="12"/>
        <v>0.2348548041317482</v>
      </c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</row>
    <row r="409" spans="6:56" ht="15.75" x14ac:dyDescent="0.3">
      <c r="F409" s="171">
        <v>43739</v>
      </c>
      <c r="G409" s="133">
        <v>957373</v>
      </c>
      <c r="H409" s="133">
        <v>195986</v>
      </c>
      <c r="I409" s="174">
        <f t="shared" si="11"/>
        <v>0.20471226993031974</v>
      </c>
      <c r="J409" s="133">
        <v>179061</v>
      </c>
      <c r="K409" s="133">
        <v>90526</v>
      </c>
      <c r="L409" s="133">
        <v>384825</v>
      </c>
      <c r="M409" s="174">
        <f t="shared" si="12"/>
        <v>0.23523939452998116</v>
      </c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</row>
    <row r="410" spans="6:56" ht="15.75" x14ac:dyDescent="0.3">
      <c r="F410" s="171">
        <v>43770</v>
      </c>
      <c r="G410" s="133">
        <v>957373</v>
      </c>
      <c r="H410" s="133">
        <v>195986</v>
      </c>
      <c r="I410" s="174">
        <f t="shared" si="11"/>
        <v>0.20471226993031974</v>
      </c>
      <c r="J410" s="133">
        <v>180559</v>
      </c>
      <c r="K410" s="133">
        <v>90526</v>
      </c>
      <c r="L410" s="133">
        <v>384825</v>
      </c>
      <c r="M410" s="174">
        <f t="shared" si="12"/>
        <v>0.23523939452998116</v>
      </c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</row>
    <row r="411" spans="6:56" ht="15.75" x14ac:dyDescent="0.3">
      <c r="F411" s="171">
        <v>43800</v>
      </c>
      <c r="G411" s="133">
        <v>957373</v>
      </c>
      <c r="H411" s="133">
        <v>195986</v>
      </c>
      <c r="I411" s="175">
        <f t="shared" si="11"/>
        <v>0.20471226993031974</v>
      </c>
      <c r="J411" s="133">
        <v>180532</v>
      </c>
      <c r="K411" s="133">
        <v>90356</v>
      </c>
      <c r="L411" s="133">
        <v>384825</v>
      </c>
      <c r="M411" s="174">
        <f t="shared" si="12"/>
        <v>0.23479763528876763</v>
      </c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</row>
    <row r="412" spans="6:56" ht="15.75" x14ac:dyDescent="0.3">
      <c r="F412" s="171">
        <v>43831</v>
      </c>
      <c r="G412" s="133">
        <v>953219</v>
      </c>
      <c r="H412" s="133">
        <v>195668</v>
      </c>
      <c r="I412" s="174">
        <f t="shared" si="11"/>
        <v>0.2052707719841925</v>
      </c>
      <c r="J412" s="133">
        <v>180769</v>
      </c>
      <c r="K412" s="133">
        <v>90356</v>
      </c>
      <c r="L412" s="133">
        <v>383202</v>
      </c>
      <c r="M412" s="174">
        <f t="shared" si="12"/>
        <v>0.23579208876780391</v>
      </c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</row>
    <row r="413" spans="6:56" ht="15.75" x14ac:dyDescent="0.3">
      <c r="F413" s="171">
        <v>43862</v>
      </c>
      <c r="G413" s="133">
        <v>953219</v>
      </c>
      <c r="H413" s="133">
        <v>203125</v>
      </c>
      <c r="I413" s="174">
        <f t="shared" si="11"/>
        <v>0.21309373816510163</v>
      </c>
      <c r="J413" s="133">
        <v>180769</v>
      </c>
      <c r="K413" s="133">
        <v>93823</v>
      </c>
      <c r="L413" s="133">
        <v>383202</v>
      </c>
      <c r="M413" s="174">
        <f t="shared" si="12"/>
        <v>0.24483953632809849</v>
      </c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</row>
    <row r="414" spans="6:56" ht="15.75" x14ac:dyDescent="0.3">
      <c r="F414" s="171">
        <v>43891</v>
      </c>
      <c r="G414" s="133">
        <v>953219</v>
      </c>
      <c r="H414" s="133">
        <v>203125</v>
      </c>
      <c r="I414" s="174">
        <f t="shared" si="11"/>
        <v>0.21309373816510163</v>
      </c>
      <c r="J414" s="133">
        <v>188899</v>
      </c>
      <c r="K414" s="133">
        <v>93823</v>
      </c>
      <c r="L414" s="133">
        <v>383202</v>
      </c>
      <c r="M414" s="174">
        <f t="shared" si="12"/>
        <v>0.24483953632809849</v>
      </c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</row>
    <row r="415" spans="6:56" ht="15.75" x14ac:dyDescent="0.3">
      <c r="F415" s="171">
        <v>43922</v>
      </c>
      <c r="G415" s="133">
        <v>953219</v>
      </c>
      <c r="H415" s="133">
        <v>203875</v>
      </c>
      <c r="I415" s="174">
        <f t="shared" si="11"/>
        <v>0.21388054581371121</v>
      </c>
      <c r="J415" s="133">
        <v>188899</v>
      </c>
      <c r="K415" s="133">
        <v>94170</v>
      </c>
      <c r="L415" s="133">
        <v>383202</v>
      </c>
      <c r="M415" s="174">
        <f t="shared" si="12"/>
        <v>0.24574506396104404</v>
      </c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</row>
    <row r="416" spans="6:56" ht="15.75" x14ac:dyDescent="0.3">
      <c r="F416" s="171">
        <v>43952</v>
      </c>
      <c r="G416" s="133">
        <v>953219</v>
      </c>
      <c r="H416" s="133">
        <v>204793</v>
      </c>
      <c r="I416" s="174">
        <f t="shared" ref="I416:I452" si="13">H416/G416</f>
        <v>0.21484359837560937</v>
      </c>
      <c r="J416" s="133">
        <v>188727</v>
      </c>
      <c r="K416" s="133">
        <v>94594</v>
      </c>
      <c r="L416" s="133">
        <v>383202</v>
      </c>
      <c r="M416" s="174">
        <f t="shared" si="12"/>
        <v>0.24685153000245302</v>
      </c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</row>
    <row r="417" spans="6:56" ht="15.75" x14ac:dyDescent="0.3">
      <c r="F417" s="171">
        <v>43983</v>
      </c>
      <c r="G417" s="133">
        <v>953219</v>
      </c>
      <c r="H417" s="133">
        <v>205161</v>
      </c>
      <c r="I417" s="174">
        <f t="shared" si="13"/>
        <v>0.2152296586618605</v>
      </c>
      <c r="J417" s="133">
        <v>188727</v>
      </c>
      <c r="K417" s="133">
        <v>94764</v>
      </c>
      <c r="L417" s="133">
        <v>383202</v>
      </c>
      <c r="M417" s="174">
        <f t="shared" si="12"/>
        <v>0.24729516025490472</v>
      </c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</row>
    <row r="418" spans="6:56" ht="15.75" x14ac:dyDescent="0.3">
      <c r="F418" s="171">
        <v>44013</v>
      </c>
      <c r="G418" s="133">
        <v>953219</v>
      </c>
      <c r="H418" s="133">
        <v>205161</v>
      </c>
      <c r="I418" s="174">
        <f t="shared" si="13"/>
        <v>0.2152296586618605</v>
      </c>
      <c r="J418" s="133">
        <v>188727</v>
      </c>
      <c r="K418" s="133">
        <v>94764</v>
      </c>
      <c r="L418" s="133">
        <v>383202</v>
      </c>
      <c r="M418" s="174">
        <f t="shared" si="12"/>
        <v>0.24729516025490472</v>
      </c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</row>
    <row r="419" spans="6:56" ht="15.75" x14ac:dyDescent="0.3">
      <c r="F419" s="171">
        <v>44044</v>
      </c>
      <c r="G419" s="133">
        <v>953219</v>
      </c>
      <c r="H419" s="133">
        <v>204793</v>
      </c>
      <c r="I419" s="174">
        <f t="shared" si="13"/>
        <v>0.21484359837560937</v>
      </c>
      <c r="J419" s="133">
        <v>188727</v>
      </c>
      <c r="K419" s="133">
        <v>94594</v>
      </c>
      <c r="L419" s="133">
        <v>383202</v>
      </c>
      <c r="M419" s="174">
        <f t="shared" si="12"/>
        <v>0.24685153000245302</v>
      </c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</row>
    <row r="420" spans="6:56" ht="15.75" x14ac:dyDescent="0.3">
      <c r="F420" s="171">
        <v>44075</v>
      </c>
      <c r="G420" s="133">
        <v>953219</v>
      </c>
      <c r="H420" s="133">
        <v>203129</v>
      </c>
      <c r="I420" s="174">
        <f t="shared" si="13"/>
        <v>0.21309793447256087</v>
      </c>
      <c r="J420" s="133">
        <v>156698</v>
      </c>
      <c r="K420" s="133">
        <v>93825</v>
      </c>
      <c r="L420" s="133">
        <v>383202</v>
      </c>
      <c r="M420" s="174">
        <f t="shared" si="12"/>
        <v>0.24484475550753909</v>
      </c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</row>
    <row r="421" spans="6:56" ht="15.75" x14ac:dyDescent="0.3">
      <c r="F421" s="171">
        <v>44105</v>
      </c>
      <c r="G421" s="133">
        <v>953219</v>
      </c>
      <c r="H421" s="133">
        <v>203029</v>
      </c>
      <c r="I421" s="174">
        <f t="shared" si="13"/>
        <v>0.21299302678607959</v>
      </c>
      <c r="J421" s="133">
        <v>152414</v>
      </c>
      <c r="K421" s="133">
        <v>93779</v>
      </c>
      <c r="L421" s="133">
        <v>383202</v>
      </c>
      <c r="M421" s="174">
        <f t="shared" si="12"/>
        <v>0.24472471438040511</v>
      </c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</row>
    <row r="422" spans="6:56" ht="15.75" x14ac:dyDescent="0.3">
      <c r="F422" s="171">
        <v>44136</v>
      </c>
      <c r="G422" s="133">
        <v>953219</v>
      </c>
      <c r="H422" s="133">
        <v>205323</v>
      </c>
      <c r="I422" s="174">
        <f t="shared" si="13"/>
        <v>0.21539960911396017</v>
      </c>
      <c r="J422" s="112">
        <v>153059</v>
      </c>
      <c r="K422" s="133">
        <v>94839</v>
      </c>
      <c r="L422" s="133">
        <v>383202</v>
      </c>
      <c r="M422" s="174">
        <f t="shared" si="12"/>
        <v>0.24749087948392753</v>
      </c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</row>
    <row r="423" spans="6:56" ht="15.75" x14ac:dyDescent="0.3">
      <c r="F423" s="171">
        <v>44166</v>
      </c>
      <c r="G423" s="133">
        <v>953219</v>
      </c>
      <c r="H423" s="133">
        <v>205323</v>
      </c>
      <c r="I423" s="175">
        <f t="shared" si="13"/>
        <v>0.21539960911396017</v>
      </c>
      <c r="J423" s="133">
        <v>170923</v>
      </c>
      <c r="K423" s="133">
        <v>94839</v>
      </c>
      <c r="L423" s="133">
        <v>383202</v>
      </c>
      <c r="M423" s="174">
        <f t="shared" si="12"/>
        <v>0.24749087948392753</v>
      </c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</row>
    <row r="424" spans="6:56" ht="15.75" x14ac:dyDescent="0.3">
      <c r="F424" s="171">
        <v>44197</v>
      </c>
      <c r="G424" s="133">
        <v>947818</v>
      </c>
      <c r="H424" s="133">
        <v>205323</v>
      </c>
      <c r="I424" s="174">
        <f t="shared" si="13"/>
        <v>0.21662703177192247</v>
      </c>
      <c r="J424" s="133">
        <v>173388</v>
      </c>
      <c r="K424" s="133">
        <v>94839</v>
      </c>
      <c r="L424" s="112">
        <v>381473</v>
      </c>
      <c r="M424" s="174">
        <f t="shared" si="12"/>
        <v>0.24861261478531901</v>
      </c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</row>
    <row r="425" spans="6:56" ht="15.75" x14ac:dyDescent="0.3">
      <c r="F425" s="171">
        <v>44228</v>
      </c>
      <c r="G425" s="133">
        <v>947818</v>
      </c>
      <c r="H425" s="133">
        <v>205323</v>
      </c>
      <c r="I425" s="174">
        <f t="shared" si="13"/>
        <v>0.21662703177192247</v>
      </c>
      <c r="J425" s="133">
        <v>173388</v>
      </c>
      <c r="K425" s="133">
        <v>94839</v>
      </c>
      <c r="L425" s="112">
        <v>381473</v>
      </c>
      <c r="M425" s="174">
        <f t="shared" si="12"/>
        <v>0.24861261478531901</v>
      </c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</row>
    <row r="426" spans="6:56" ht="15.75" x14ac:dyDescent="0.3">
      <c r="F426" s="171">
        <v>44256</v>
      </c>
      <c r="G426" s="133">
        <v>947818</v>
      </c>
      <c r="H426" s="133">
        <v>205323</v>
      </c>
      <c r="I426" s="174">
        <f t="shared" si="13"/>
        <v>0.21662703177192247</v>
      </c>
      <c r="J426" s="133">
        <v>173388</v>
      </c>
      <c r="K426" s="133">
        <v>94839</v>
      </c>
      <c r="L426" s="112">
        <v>381473</v>
      </c>
      <c r="M426" s="174">
        <f t="shared" si="12"/>
        <v>0.24861261478531901</v>
      </c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</row>
    <row r="427" spans="6:56" ht="15.75" x14ac:dyDescent="0.3">
      <c r="F427" s="171">
        <v>44287</v>
      </c>
      <c r="G427" s="133">
        <v>947818</v>
      </c>
      <c r="H427" s="133">
        <v>205323</v>
      </c>
      <c r="I427" s="174">
        <f t="shared" si="13"/>
        <v>0.21662703177192247</v>
      </c>
      <c r="J427" s="133">
        <v>173388</v>
      </c>
      <c r="K427" s="133">
        <v>94839</v>
      </c>
      <c r="L427" s="112">
        <v>381473</v>
      </c>
      <c r="M427" s="174">
        <f t="shared" si="12"/>
        <v>0.24861261478531901</v>
      </c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</row>
    <row r="428" spans="6:56" ht="15.75" x14ac:dyDescent="0.3">
      <c r="F428" s="171">
        <v>44317</v>
      </c>
      <c r="G428" s="133">
        <v>947818</v>
      </c>
      <c r="H428" s="133">
        <v>205323</v>
      </c>
      <c r="I428" s="174">
        <f t="shared" si="13"/>
        <v>0.21662703177192247</v>
      </c>
      <c r="J428" s="133">
        <v>175029</v>
      </c>
      <c r="K428" s="133">
        <v>94839</v>
      </c>
      <c r="L428" s="112">
        <v>381473</v>
      </c>
      <c r="M428" s="174">
        <f t="shared" si="12"/>
        <v>0.24861261478531901</v>
      </c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</row>
    <row r="429" spans="6:56" ht="15.75" x14ac:dyDescent="0.3">
      <c r="F429" s="171">
        <v>44348</v>
      </c>
      <c r="G429" s="133">
        <v>947818</v>
      </c>
      <c r="H429" s="133">
        <v>205323</v>
      </c>
      <c r="I429" s="174">
        <f t="shared" si="13"/>
        <v>0.21662703177192247</v>
      </c>
      <c r="J429" s="133">
        <v>173581</v>
      </c>
      <c r="K429" s="133">
        <v>94839</v>
      </c>
      <c r="L429" s="112">
        <v>381473</v>
      </c>
      <c r="M429" s="174">
        <f t="shared" si="12"/>
        <v>0.24861261478531901</v>
      </c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</row>
    <row r="430" spans="6:56" ht="15.75" x14ac:dyDescent="0.3">
      <c r="F430" s="171">
        <v>44378</v>
      </c>
      <c r="G430" s="133">
        <v>947818</v>
      </c>
      <c r="H430" s="133">
        <v>205323</v>
      </c>
      <c r="I430" s="174">
        <f t="shared" si="13"/>
        <v>0.21662703177192247</v>
      </c>
      <c r="J430" s="133">
        <v>171234</v>
      </c>
      <c r="K430" s="133">
        <v>94839</v>
      </c>
      <c r="L430" s="112">
        <v>381473</v>
      </c>
      <c r="M430" s="174">
        <f t="shared" si="12"/>
        <v>0.24861261478531901</v>
      </c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</row>
    <row r="431" spans="6:56" ht="15.75" x14ac:dyDescent="0.3">
      <c r="F431" s="171">
        <v>44409</v>
      </c>
      <c r="G431" s="133">
        <v>947818</v>
      </c>
      <c r="H431" s="133">
        <v>206823</v>
      </c>
      <c r="I431" s="174">
        <f t="shared" si="13"/>
        <v>0.21820961408202841</v>
      </c>
      <c r="J431" s="133">
        <v>160517</v>
      </c>
      <c r="K431" s="133">
        <v>95532</v>
      </c>
      <c r="L431" s="112">
        <v>381473</v>
      </c>
      <c r="M431" s="174">
        <f t="shared" si="12"/>
        <v>0.25042925711649316</v>
      </c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</row>
    <row r="432" spans="6:56" ht="15.75" x14ac:dyDescent="0.3">
      <c r="F432" s="171">
        <v>44440</v>
      </c>
      <c r="G432" s="133">
        <v>947818</v>
      </c>
      <c r="H432" s="133">
        <v>207237</v>
      </c>
      <c r="I432" s="174">
        <f t="shared" si="13"/>
        <v>0.21864640679961764</v>
      </c>
      <c r="J432" s="133">
        <v>154642</v>
      </c>
      <c r="K432" s="133">
        <v>95723</v>
      </c>
      <c r="L432" s="112">
        <v>381473</v>
      </c>
      <c r="M432" s="174">
        <f t="shared" si="12"/>
        <v>0.25092994786000583</v>
      </c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</row>
    <row r="433" spans="6:56" ht="15.75" x14ac:dyDescent="0.3">
      <c r="F433" s="171">
        <v>44470</v>
      </c>
      <c r="G433" s="133">
        <v>947818</v>
      </c>
      <c r="H433" s="133">
        <v>207237</v>
      </c>
      <c r="I433" s="174">
        <f t="shared" si="13"/>
        <v>0.21864640679961764</v>
      </c>
      <c r="J433" s="133">
        <v>164135</v>
      </c>
      <c r="K433" s="133">
        <v>95723</v>
      </c>
      <c r="L433" s="112">
        <v>381473</v>
      </c>
      <c r="M433" s="174">
        <f t="shared" si="12"/>
        <v>0.25092994786000583</v>
      </c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</row>
    <row r="434" spans="6:56" ht="15.75" x14ac:dyDescent="0.3">
      <c r="F434" s="171">
        <v>44501</v>
      </c>
      <c r="G434" s="133">
        <v>947818</v>
      </c>
      <c r="H434" s="133">
        <v>206988</v>
      </c>
      <c r="I434" s="174">
        <f t="shared" si="13"/>
        <v>0.21838369813614006</v>
      </c>
      <c r="J434" s="133">
        <v>170681</v>
      </c>
      <c r="K434" s="133">
        <v>95608</v>
      </c>
      <c r="L434" s="112">
        <v>381473</v>
      </c>
      <c r="M434" s="174">
        <f t="shared" si="12"/>
        <v>0.25062848484689609</v>
      </c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</row>
    <row r="435" spans="6:56" ht="15.75" x14ac:dyDescent="0.3">
      <c r="F435" s="171">
        <v>44531</v>
      </c>
      <c r="G435" s="133">
        <v>947818</v>
      </c>
      <c r="H435" s="133">
        <v>205941</v>
      </c>
      <c r="I435" s="174">
        <f t="shared" si="13"/>
        <v>0.21727905568368611</v>
      </c>
      <c r="J435" s="133">
        <v>172844</v>
      </c>
      <c r="K435" s="133">
        <v>95124</v>
      </c>
      <c r="L435" s="112">
        <v>381473</v>
      </c>
      <c r="M435" s="174">
        <f t="shared" si="12"/>
        <v>0.24935971877433002</v>
      </c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</row>
    <row r="436" spans="6:56" ht="15.75" x14ac:dyDescent="0.3">
      <c r="F436" s="171">
        <v>44562</v>
      </c>
      <c r="G436" s="133">
        <v>942400</v>
      </c>
      <c r="H436" s="133">
        <v>205772</v>
      </c>
      <c r="I436" s="174">
        <f t="shared" si="13"/>
        <v>0.21834889643463498</v>
      </c>
      <c r="J436" s="133">
        <v>173261</v>
      </c>
      <c r="K436" s="133">
        <v>95046</v>
      </c>
      <c r="L436" s="112">
        <v>379710</v>
      </c>
      <c r="M436" s="174">
        <f t="shared" si="12"/>
        <v>0.25031208027178636</v>
      </c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</row>
    <row r="437" spans="6:56" ht="15.75" x14ac:dyDescent="0.3">
      <c r="F437" s="171">
        <v>44593</v>
      </c>
      <c r="G437" s="133">
        <v>942400</v>
      </c>
      <c r="H437" s="133">
        <v>205772</v>
      </c>
      <c r="I437" s="174">
        <f t="shared" si="13"/>
        <v>0.21834889643463498</v>
      </c>
      <c r="J437" s="133">
        <v>175351</v>
      </c>
      <c r="K437" s="133">
        <v>95046</v>
      </c>
      <c r="L437" s="112">
        <v>379710</v>
      </c>
      <c r="M437" s="174">
        <f t="shared" si="12"/>
        <v>0.25031208027178636</v>
      </c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</row>
    <row r="438" spans="6:56" ht="15.75" x14ac:dyDescent="0.3">
      <c r="F438" s="171">
        <v>44621</v>
      </c>
      <c r="G438" s="133">
        <v>942400</v>
      </c>
      <c r="H438" s="133">
        <v>195741</v>
      </c>
      <c r="I438" s="174">
        <f t="shared" si="13"/>
        <v>0.20770479626485569</v>
      </c>
      <c r="J438" s="133">
        <v>176605</v>
      </c>
      <c r="K438" s="133">
        <v>90413</v>
      </c>
      <c r="L438" s="112">
        <v>379710</v>
      </c>
      <c r="M438" s="174">
        <f t="shared" si="12"/>
        <v>0.23811066340101655</v>
      </c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</row>
    <row r="439" spans="6:56" ht="15.75" x14ac:dyDescent="0.3">
      <c r="F439" s="171">
        <v>44652</v>
      </c>
      <c r="G439" s="133">
        <v>942400</v>
      </c>
      <c r="H439" s="133">
        <v>196443</v>
      </c>
      <c r="I439" s="174">
        <f t="shared" si="13"/>
        <v>0.20844970288624787</v>
      </c>
      <c r="J439" s="133">
        <v>176488</v>
      </c>
      <c r="K439" s="133">
        <v>90737</v>
      </c>
      <c r="L439" s="112">
        <v>379710</v>
      </c>
      <c r="M439" s="174">
        <f t="shared" si="12"/>
        <v>0.23896394616944511</v>
      </c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</row>
    <row r="440" spans="6:56" ht="15.75" x14ac:dyDescent="0.3">
      <c r="F440" s="171">
        <v>44682</v>
      </c>
      <c r="G440" s="133">
        <v>942400</v>
      </c>
      <c r="H440" s="133">
        <v>196443</v>
      </c>
      <c r="I440" s="177">
        <f t="shared" si="13"/>
        <v>0.20844970288624787</v>
      </c>
      <c r="J440" s="133">
        <v>177788</v>
      </c>
      <c r="K440" s="133">
        <v>90737</v>
      </c>
      <c r="L440" s="112">
        <v>379710</v>
      </c>
      <c r="M440" s="174">
        <f t="shared" si="12"/>
        <v>0.23896394616944511</v>
      </c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</row>
    <row r="441" spans="6:56" ht="15.75" x14ac:dyDescent="0.3">
      <c r="F441" s="171">
        <v>44713</v>
      </c>
      <c r="G441" s="133">
        <v>942400</v>
      </c>
      <c r="H441" s="133">
        <v>196075</v>
      </c>
      <c r="I441" s="177">
        <f t="shared" si="13"/>
        <v>0.20805921052631579</v>
      </c>
      <c r="J441" s="133">
        <v>175801</v>
      </c>
      <c r="K441" s="133">
        <v>90567</v>
      </c>
      <c r="L441" s="112">
        <v>379710</v>
      </c>
      <c r="M441" s="174">
        <f t="shared" si="12"/>
        <v>0.23851623607489927</v>
      </c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</row>
    <row r="442" spans="6:56" ht="15.75" x14ac:dyDescent="0.3">
      <c r="F442" s="171">
        <v>44743</v>
      </c>
      <c r="G442" s="133">
        <v>942400</v>
      </c>
      <c r="H442" s="133">
        <v>196777</v>
      </c>
      <c r="I442" s="177">
        <f t="shared" si="13"/>
        <v>0.20880411714770797</v>
      </c>
      <c r="J442" s="133">
        <v>150904</v>
      </c>
      <c r="K442" s="133">
        <v>90891</v>
      </c>
      <c r="L442" s="112">
        <v>379710</v>
      </c>
      <c r="M442" s="174">
        <f t="shared" si="12"/>
        <v>0.2393695188433278</v>
      </c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</row>
    <row r="443" spans="6:56" ht="15.75" x14ac:dyDescent="0.3">
      <c r="F443" s="171">
        <v>44774</v>
      </c>
      <c r="G443" s="133">
        <v>942400</v>
      </c>
      <c r="H443" s="133">
        <v>196072</v>
      </c>
      <c r="I443" s="177">
        <f t="shared" si="13"/>
        <v>0.20805602716468591</v>
      </c>
      <c r="J443" s="133">
        <v>156614</v>
      </c>
      <c r="K443" s="133">
        <v>90566</v>
      </c>
      <c r="L443" s="112">
        <v>379710</v>
      </c>
      <c r="M443" s="174">
        <f t="shared" si="12"/>
        <v>0.23851360248610781</v>
      </c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</row>
    <row r="444" spans="6:56" ht="15.75" x14ac:dyDescent="0.3">
      <c r="F444" s="171">
        <v>44805</v>
      </c>
      <c r="G444" s="133">
        <v>942400</v>
      </c>
      <c r="H444" s="133">
        <v>195484</v>
      </c>
      <c r="I444" s="177">
        <f t="shared" si="13"/>
        <v>0.20743208828522922</v>
      </c>
      <c r="J444" s="133">
        <v>159750</v>
      </c>
      <c r="K444" s="133">
        <v>90294</v>
      </c>
      <c r="L444" s="112">
        <v>379710</v>
      </c>
      <c r="M444" s="174">
        <f t="shared" si="12"/>
        <v>0.23779726633483447</v>
      </c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</row>
    <row r="445" spans="6:56" ht="15.75" x14ac:dyDescent="0.3">
      <c r="F445" s="171">
        <v>44835</v>
      </c>
      <c r="G445" s="133">
        <v>942400</v>
      </c>
      <c r="H445" s="133">
        <v>195776</v>
      </c>
      <c r="I445" s="177">
        <f t="shared" si="13"/>
        <v>0.20774193548387096</v>
      </c>
      <c r="J445" s="133">
        <v>162567</v>
      </c>
      <c r="K445" s="133">
        <v>90429</v>
      </c>
      <c r="L445" s="112">
        <v>379710</v>
      </c>
      <c r="M445" s="174">
        <f t="shared" si="12"/>
        <v>0.23815280082167969</v>
      </c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</row>
    <row r="446" spans="6:56" ht="15.75" x14ac:dyDescent="0.3">
      <c r="F446" s="171">
        <v>44866</v>
      </c>
      <c r="G446" s="133">
        <v>942400</v>
      </c>
      <c r="H446" s="133">
        <v>195583</v>
      </c>
      <c r="I446" s="177">
        <f t="shared" si="13"/>
        <v>0.20753713921901529</v>
      </c>
      <c r="J446" s="133">
        <v>164315</v>
      </c>
      <c r="K446" s="133">
        <v>90340</v>
      </c>
      <c r="L446" s="112">
        <v>379710</v>
      </c>
      <c r="M446" s="174">
        <f t="shared" si="12"/>
        <v>0.237918411419241</v>
      </c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</row>
    <row r="447" spans="6:56" ht="15.75" x14ac:dyDescent="0.3">
      <c r="F447" s="171">
        <v>44896</v>
      </c>
      <c r="G447" s="133">
        <v>942400</v>
      </c>
      <c r="H447" s="133">
        <v>195583</v>
      </c>
      <c r="I447" s="177">
        <f t="shared" si="13"/>
        <v>0.20753713921901529</v>
      </c>
      <c r="J447" s="133">
        <v>168583</v>
      </c>
      <c r="K447" s="133">
        <v>90340</v>
      </c>
      <c r="L447" s="112">
        <v>379710</v>
      </c>
      <c r="M447" s="174">
        <f t="shared" si="12"/>
        <v>0.237918411419241</v>
      </c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</row>
    <row r="448" spans="6:56" ht="15.75" x14ac:dyDescent="0.3">
      <c r="F448" s="171">
        <v>44927</v>
      </c>
      <c r="G448" s="133">
        <v>936960</v>
      </c>
      <c r="H448" s="133">
        <v>195528</v>
      </c>
      <c r="I448" s="177">
        <f t="shared" si="13"/>
        <v>0.20868340163934426</v>
      </c>
      <c r="J448" s="133">
        <v>174880</v>
      </c>
      <c r="K448" s="133">
        <v>90314</v>
      </c>
      <c r="L448" s="112">
        <v>377911</v>
      </c>
      <c r="M448" s="174">
        <f t="shared" si="12"/>
        <v>0.23898219422033229</v>
      </c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</row>
    <row r="449" spans="6:56" ht="15.75" x14ac:dyDescent="0.3">
      <c r="F449" s="171">
        <v>44958</v>
      </c>
      <c r="G449" s="133">
        <v>936960</v>
      </c>
      <c r="H449" s="133">
        <v>196130</v>
      </c>
      <c r="I449" s="177">
        <f t="shared" si="13"/>
        <v>0.2093259050546448</v>
      </c>
      <c r="J449" s="133">
        <v>177287</v>
      </c>
      <c r="K449" s="133">
        <v>90592</v>
      </c>
      <c r="L449" s="112">
        <v>377911</v>
      </c>
      <c r="M449" s="174">
        <f t="shared" si="12"/>
        <v>0.23971781715800811</v>
      </c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</row>
    <row r="450" spans="6:56" ht="15.75" x14ac:dyDescent="0.3">
      <c r="F450" s="171">
        <v>44986</v>
      </c>
      <c r="G450" s="133">
        <v>936960</v>
      </c>
      <c r="H450" s="133">
        <v>196952</v>
      </c>
      <c r="I450" s="177">
        <f t="shared" si="13"/>
        <v>0.21020321038251366</v>
      </c>
      <c r="J450" s="133">
        <v>177476</v>
      </c>
      <c r="K450" s="133">
        <v>90592</v>
      </c>
      <c r="L450" s="112">
        <v>377911</v>
      </c>
      <c r="M450" s="174">
        <f t="shared" si="12"/>
        <v>0.23971781715800811</v>
      </c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</row>
    <row r="451" spans="6:56" ht="15.75" x14ac:dyDescent="0.3">
      <c r="F451" s="171">
        <v>45017</v>
      </c>
      <c r="G451" s="133">
        <v>936960</v>
      </c>
      <c r="H451" s="133">
        <v>196334</v>
      </c>
      <c r="I451" s="177">
        <f t="shared" si="13"/>
        <v>0.20954363046448088</v>
      </c>
      <c r="J451" s="133">
        <v>179562</v>
      </c>
      <c r="K451" s="133">
        <v>90592</v>
      </c>
      <c r="L451" s="112">
        <v>377911</v>
      </c>
      <c r="M451" s="174">
        <f t="shared" si="12"/>
        <v>0.23971781715800811</v>
      </c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</row>
    <row r="452" spans="6:56" ht="15.75" x14ac:dyDescent="0.3">
      <c r="F452" s="171">
        <v>45047</v>
      </c>
      <c r="G452" s="133">
        <v>936960</v>
      </c>
      <c r="H452" s="133">
        <v>197654</v>
      </c>
      <c r="I452" s="178">
        <f t="shared" si="13"/>
        <v>0.21095244193989071</v>
      </c>
      <c r="J452" s="133">
        <v>180316</v>
      </c>
      <c r="K452" s="133">
        <v>91296</v>
      </c>
      <c r="L452" s="112">
        <v>377911</v>
      </c>
      <c r="M452" s="174">
        <f t="shared" ref="M452:M487" si="14">K452/L452</f>
        <v>0.24158068963327345</v>
      </c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</row>
    <row r="453" spans="6:56" ht="15.75" x14ac:dyDescent="0.3">
      <c r="F453" s="171">
        <v>45078</v>
      </c>
      <c r="G453" s="133">
        <v>936960</v>
      </c>
      <c r="H453" s="133">
        <v>198714</v>
      </c>
      <c r="I453" s="178">
        <f>H454/G453</f>
        <v>0.21189805327868852</v>
      </c>
      <c r="J453" s="133">
        <f>J429</f>
        <v>173581</v>
      </c>
      <c r="K453" s="133">
        <v>91786</v>
      </c>
      <c r="L453" s="112">
        <v>377911</v>
      </c>
      <c r="M453" s="174">
        <f t="shared" si="14"/>
        <v>0.24287729121406892</v>
      </c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</row>
    <row r="454" spans="6:56" ht="15.75" x14ac:dyDescent="0.3">
      <c r="F454" s="171">
        <v>45108</v>
      </c>
      <c r="G454" s="133">
        <v>936960</v>
      </c>
      <c r="H454" s="133">
        <v>198540</v>
      </c>
      <c r="I454" s="178">
        <f t="shared" ref="I454:I462" si="15">H453/G454</f>
        <v>0.21208376024590164</v>
      </c>
      <c r="J454" s="133">
        <v>157827</v>
      </c>
      <c r="K454" s="133">
        <v>91706</v>
      </c>
      <c r="L454" s="112">
        <v>377911</v>
      </c>
      <c r="M454" s="174">
        <f t="shared" si="14"/>
        <v>0.2426656011600615</v>
      </c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</row>
    <row r="455" spans="6:56" ht="15.75" x14ac:dyDescent="0.3">
      <c r="F455" s="171">
        <v>45139</v>
      </c>
      <c r="G455" s="133">
        <v>936960</v>
      </c>
      <c r="H455" s="133">
        <v>198540</v>
      </c>
      <c r="I455" s="178">
        <f t="shared" si="15"/>
        <v>0.21189805327868852</v>
      </c>
      <c r="J455" s="133">
        <v>159272</v>
      </c>
      <c r="K455" s="133">
        <v>91706</v>
      </c>
      <c r="L455" s="112">
        <v>377911</v>
      </c>
      <c r="M455" s="174">
        <f t="shared" si="14"/>
        <v>0.2426656011600615</v>
      </c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</row>
    <row r="456" spans="6:56" ht="15.75" x14ac:dyDescent="0.3">
      <c r="F456" s="171">
        <v>45170</v>
      </c>
      <c r="G456" s="133">
        <v>936960</v>
      </c>
      <c r="H456" s="133">
        <v>198579</v>
      </c>
      <c r="I456" s="178">
        <f t="shared" si="15"/>
        <v>0.21189805327868852</v>
      </c>
      <c r="J456" s="133">
        <v>163315</v>
      </c>
      <c r="K456" s="133">
        <v>91724</v>
      </c>
      <c r="L456" s="112">
        <v>377911</v>
      </c>
      <c r="M456" s="174">
        <f t="shared" si="14"/>
        <v>0.24271323142221315</v>
      </c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</row>
    <row r="457" spans="6:56" ht="15.75" x14ac:dyDescent="0.3">
      <c r="F457" s="171">
        <v>45200</v>
      </c>
      <c r="G457" s="133">
        <v>936960</v>
      </c>
      <c r="H457" s="133">
        <v>202808</v>
      </c>
      <c r="I457" s="178">
        <f t="shared" si="15"/>
        <v>0.21193967725409837</v>
      </c>
      <c r="J457" s="133">
        <v>166186</v>
      </c>
      <c r="K457" s="133">
        <v>93677</v>
      </c>
      <c r="L457" s="112">
        <v>377911</v>
      </c>
      <c r="M457" s="174">
        <f t="shared" si="14"/>
        <v>0.24788111486566944</v>
      </c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</row>
    <row r="458" spans="6:56" ht="15.75" x14ac:dyDescent="0.3">
      <c r="F458" s="171">
        <v>45231</v>
      </c>
      <c r="G458" s="133">
        <v>936960</v>
      </c>
      <c r="H458" s="133">
        <v>203133</v>
      </c>
      <c r="I458" s="178">
        <f t="shared" si="15"/>
        <v>0.21645321038251367</v>
      </c>
      <c r="J458" s="133">
        <v>165985</v>
      </c>
      <c r="K458" s="133">
        <v>93997</v>
      </c>
      <c r="L458" s="112">
        <v>377911</v>
      </c>
      <c r="M458" s="174">
        <f t="shared" si="14"/>
        <v>0.24872787508169913</v>
      </c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</row>
    <row r="459" spans="6:56" ht="15.75" x14ac:dyDescent="0.3">
      <c r="F459" s="171">
        <v>45261</v>
      </c>
      <c r="G459" s="133">
        <v>936960</v>
      </c>
      <c r="H459" s="133">
        <v>204232</v>
      </c>
      <c r="I459" s="178">
        <f t="shared" si="15"/>
        <v>0.21680007684426231</v>
      </c>
      <c r="J459" s="133">
        <v>165512</v>
      </c>
      <c r="K459" s="133">
        <v>94335</v>
      </c>
      <c r="L459" s="112">
        <v>377911</v>
      </c>
      <c r="M459" s="174">
        <f t="shared" si="14"/>
        <v>0.24962226555988051</v>
      </c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</row>
    <row r="460" spans="6:56" ht="15.75" x14ac:dyDescent="0.3">
      <c r="F460" s="171">
        <v>45292</v>
      </c>
      <c r="G460" s="133">
        <v>931501</v>
      </c>
      <c r="H460" s="133">
        <v>204232</v>
      </c>
      <c r="I460" s="178">
        <f t="shared" si="15"/>
        <v>0.21925043558729407</v>
      </c>
      <c r="J460" s="133">
        <v>169555</v>
      </c>
      <c r="K460" s="133">
        <v>94335</v>
      </c>
      <c r="L460" s="112">
        <v>375972</v>
      </c>
      <c r="M460" s="174">
        <f t="shared" si="14"/>
        <v>0.25090964220739842</v>
      </c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</row>
    <row r="461" spans="6:56" ht="15.75" x14ac:dyDescent="0.3">
      <c r="F461" s="171">
        <v>45323</v>
      </c>
      <c r="G461" s="133">
        <v>931501</v>
      </c>
      <c r="H461" s="133">
        <v>205032</v>
      </c>
      <c r="I461" s="178">
        <f t="shared" si="15"/>
        <v>0.21925043558729407</v>
      </c>
      <c r="J461" s="133">
        <v>171689</v>
      </c>
      <c r="K461" s="133">
        <v>94704</v>
      </c>
      <c r="L461" s="112">
        <v>375972</v>
      </c>
      <c r="M461" s="174">
        <f t="shared" si="14"/>
        <v>0.25189109827327566</v>
      </c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</row>
    <row r="462" spans="6:56" ht="15.75" x14ac:dyDescent="0.3">
      <c r="F462" s="171">
        <v>45352</v>
      </c>
      <c r="G462" s="133">
        <v>931501</v>
      </c>
      <c r="H462" s="133">
        <v>205282</v>
      </c>
      <c r="I462" s="178">
        <f t="shared" si="15"/>
        <v>0.22010926450964627</v>
      </c>
      <c r="J462" s="133">
        <v>173422</v>
      </c>
      <c r="K462" s="133">
        <v>94820</v>
      </c>
      <c r="L462" s="112">
        <v>375972</v>
      </c>
      <c r="M462" s="174">
        <f t="shared" si="14"/>
        <v>0.25219963188748096</v>
      </c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</row>
    <row r="463" spans="6:56" ht="15.75" x14ac:dyDescent="0.3">
      <c r="F463" s="171">
        <v>45383</v>
      </c>
      <c r="G463" s="133">
        <v>931501</v>
      </c>
      <c r="H463" s="133">
        <v>205282</v>
      </c>
      <c r="I463" s="178">
        <f t="shared" ref="I463:I479" si="16">H463/G463</f>
        <v>0.22037764854788133</v>
      </c>
      <c r="J463" s="133">
        <v>174906</v>
      </c>
      <c r="K463" s="133">
        <v>94820</v>
      </c>
      <c r="L463" s="112">
        <v>375972</v>
      </c>
      <c r="M463" s="174">
        <f t="shared" si="14"/>
        <v>0.25219963188748096</v>
      </c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</row>
    <row r="464" spans="6:56" ht="15.75" x14ac:dyDescent="0.3">
      <c r="F464" s="171">
        <v>45413</v>
      </c>
      <c r="G464" s="133">
        <v>931501</v>
      </c>
      <c r="H464" s="133">
        <v>205650</v>
      </c>
      <c r="I464" s="178">
        <f t="shared" si="16"/>
        <v>0.22077270985216332</v>
      </c>
      <c r="J464" s="133">
        <v>173881</v>
      </c>
      <c r="K464" s="133">
        <v>94990</v>
      </c>
      <c r="L464" s="112">
        <v>375972</v>
      </c>
      <c r="M464" s="174">
        <f t="shared" si="14"/>
        <v>0.25265179321864395</v>
      </c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</row>
    <row r="465" spans="6:56" ht="15.75" x14ac:dyDescent="0.3">
      <c r="F465" s="171">
        <v>45444</v>
      </c>
      <c r="G465" s="133">
        <v>931501</v>
      </c>
      <c r="H465" s="133">
        <v>205768</v>
      </c>
      <c r="I465" s="178">
        <f t="shared" si="16"/>
        <v>0.22089938711821028</v>
      </c>
      <c r="J465" s="133">
        <v>163332</v>
      </c>
      <c r="K465" s="133">
        <v>94990</v>
      </c>
      <c r="L465" s="112">
        <v>375972</v>
      </c>
      <c r="M465" s="174">
        <f t="shared" si="14"/>
        <v>0.25265179321864395</v>
      </c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</row>
    <row r="466" spans="6:56" ht="15.75" x14ac:dyDescent="0.3">
      <c r="F466" s="171">
        <v>45474</v>
      </c>
      <c r="G466" s="133">
        <v>931501</v>
      </c>
      <c r="H466" s="133">
        <v>205768</v>
      </c>
      <c r="I466" s="178">
        <f t="shared" si="16"/>
        <v>0.22089938711821028</v>
      </c>
      <c r="J466" s="133">
        <v>151645</v>
      </c>
      <c r="K466" s="133">
        <v>94990</v>
      </c>
      <c r="L466" s="112">
        <v>375972</v>
      </c>
      <c r="M466" s="174">
        <f t="shared" si="14"/>
        <v>0.25265179321864395</v>
      </c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</row>
    <row r="467" spans="6:56" ht="15.75" x14ac:dyDescent="0.3">
      <c r="F467" s="171">
        <v>45505</v>
      </c>
      <c r="G467" s="133">
        <v>931501</v>
      </c>
      <c r="H467" s="133">
        <v>208286</v>
      </c>
      <c r="I467" s="178">
        <f t="shared" si="16"/>
        <v>0.22360255115131386</v>
      </c>
      <c r="J467" s="133">
        <v>156793</v>
      </c>
      <c r="K467" s="133">
        <v>96207</v>
      </c>
      <c r="L467" s="112">
        <v>375972</v>
      </c>
      <c r="M467" s="174">
        <f t="shared" si="14"/>
        <v>0.25588873639526349</v>
      </c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</row>
    <row r="468" spans="6:56" ht="15.75" x14ac:dyDescent="0.3">
      <c r="F468" s="171">
        <v>45536</v>
      </c>
      <c r="G468" s="133">
        <v>931501</v>
      </c>
      <c r="H468" s="133">
        <v>208842</v>
      </c>
      <c r="I468" s="178">
        <f t="shared" si="16"/>
        <v>0.22419943725234862</v>
      </c>
      <c r="J468" s="133">
        <v>159327</v>
      </c>
      <c r="K468" s="133">
        <v>96464</v>
      </c>
      <c r="L468" s="112">
        <v>375972</v>
      </c>
      <c r="M468" s="174">
        <f t="shared" si="14"/>
        <v>0.25657229793708042</v>
      </c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</row>
    <row r="469" spans="6:56" ht="15.75" x14ac:dyDescent="0.3">
      <c r="F469" s="171">
        <v>45566</v>
      </c>
      <c r="G469" s="133">
        <v>931501</v>
      </c>
      <c r="H469" s="133">
        <v>208842</v>
      </c>
      <c r="I469" s="178">
        <f t="shared" si="16"/>
        <v>0.22419943725234862</v>
      </c>
      <c r="J469" s="133">
        <v>160171</v>
      </c>
      <c r="K469" s="133">
        <v>96464</v>
      </c>
      <c r="L469" s="112">
        <v>375972</v>
      </c>
      <c r="M469" s="174">
        <f t="shared" si="14"/>
        <v>0.25657229793708042</v>
      </c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</row>
    <row r="470" spans="6:56" ht="15.75" x14ac:dyDescent="0.3">
      <c r="F470" s="171">
        <v>45597</v>
      </c>
      <c r="G470" s="133">
        <v>931501</v>
      </c>
      <c r="H470" s="133">
        <v>209465</v>
      </c>
      <c r="I470" s="178">
        <f t="shared" si="16"/>
        <v>0.2248682502756304</v>
      </c>
      <c r="J470" s="133">
        <v>162647</v>
      </c>
      <c r="K470" s="133">
        <v>96752</v>
      </c>
      <c r="L470" s="112">
        <v>375972</v>
      </c>
      <c r="M470" s="174">
        <f t="shared" si="14"/>
        <v>0.2573383124275212</v>
      </c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</row>
    <row r="471" spans="6:56" ht="15.75" x14ac:dyDescent="0.3">
      <c r="F471" s="171">
        <v>45627</v>
      </c>
      <c r="G471" s="133">
        <v>931501</v>
      </c>
      <c r="H471" s="133">
        <v>209815</v>
      </c>
      <c r="I471" s="178">
        <f t="shared" si="16"/>
        <v>0.22524398792915951</v>
      </c>
      <c r="J471" s="133">
        <v>163494</v>
      </c>
      <c r="K471" s="133">
        <v>96914</v>
      </c>
      <c r="L471" s="112">
        <v>375972</v>
      </c>
      <c r="M471" s="174">
        <f t="shared" si="14"/>
        <v>0.25776919557839412</v>
      </c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</row>
    <row r="472" spans="6:56" ht="15.75" x14ac:dyDescent="0.3">
      <c r="F472" s="171">
        <v>45658</v>
      </c>
      <c r="G472" s="133">
        <v>926029</v>
      </c>
      <c r="H472" s="133">
        <v>210150</v>
      </c>
      <c r="I472" s="178">
        <f t="shared" si="16"/>
        <v>0.22693673740239237</v>
      </c>
      <c r="J472" s="133">
        <v>167759</v>
      </c>
      <c r="K472" s="133">
        <v>97068</v>
      </c>
      <c r="L472" s="112">
        <v>374239</v>
      </c>
      <c r="M472" s="174">
        <f t="shared" si="14"/>
        <v>0.2593743570285299</v>
      </c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</row>
    <row r="473" spans="6:56" ht="15.75" x14ac:dyDescent="0.3">
      <c r="F473" s="171">
        <v>45689</v>
      </c>
      <c r="G473" s="133">
        <v>926029</v>
      </c>
      <c r="H473" s="133">
        <v>210939</v>
      </c>
      <c r="I473" s="178">
        <f t="shared" si="16"/>
        <v>0.2277887625549524</v>
      </c>
      <c r="J473" s="133">
        <v>170551</v>
      </c>
      <c r="K473" s="133">
        <v>97433</v>
      </c>
      <c r="L473" s="112">
        <v>374239</v>
      </c>
      <c r="M473" s="174">
        <f t="shared" si="14"/>
        <v>0.26034966959616718</v>
      </c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</row>
    <row r="474" spans="6:56" ht="15.75" x14ac:dyDescent="0.3">
      <c r="F474" s="171">
        <v>45717</v>
      </c>
      <c r="G474" s="133">
        <v>926029</v>
      </c>
      <c r="H474" s="133">
        <v>211689</v>
      </c>
      <c r="I474" s="178">
        <f t="shared" si="16"/>
        <v>0.2285986723957889</v>
      </c>
      <c r="J474" s="133">
        <v>171772</v>
      </c>
      <c r="K474" s="133">
        <v>97779</v>
      </c>
      <c r="L474" s="112">
        <v>374239</v>
      </c>
      <c r="M474" s="174">
        <f t="shared" si="14"/>
        <v>0.26127421246850274</v>
      </c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</row>
    <row r="475" spans="6:56" ht="15.75" x14ac:dyDescent="0.3">
      <c r="F475" s="171">
        <v>45748</v>
      </c>
      <c r="G475" s="133">
        <v>926029</v>
      </c>
      <c r="H475" s="133">
        <v>211689</v>
      </c>
      <c r="I475" s="178">
        <f t="shared" si="16"/>
        <v>0.2285986723957889</v>
      </c>
      <c r="J475" s="133">
        <v>172105</v>
      </c>
      <c r="K475" s="133">
        <v>97779</v>
      </c>
      <c r="L475" s="112">
        <v>374239</v>
      </c>
      <c r="M475" s="174">
        <f t="shared" si="14"/>
        <v>0.26127421246850274</v>
      </c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</row>
    <row r="476" spans="6:56" ht="15.75" x14ac:dyDescent="0.3">
      <c r="F476" s="171">
        <v>45778</v>
      </c>
      <c r="G476" s="133">
        <v>926029</v>
      </c>
      <c r="H476" s="133">
        <v>212841</v>
      </c>
      <c r="I476" s="178">
        <f t="shared" si="16"/>
        <v>0.22984269391131379</v>
      </c>
      <c r="J476" s="133">
        <v>170720</v>
      </c>
      <c r="K476" s="133">
        <v>98311</v>
      </c>
      <c r="L476" s="112">
        <v>374239</v>
      </c>
      <c r="M476" s="174">
        <f t="shared" si="14"/>
        <v>0.26269576393694938</v>
      </c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</row>
    <row r="477" spans="6:56" ht="15.75" x14ac:dyDescent="0.3">
      <c r="F477" s="171">
        <v>45809</v>
      </c>
      <c r="G477" s="133">
        <v>926029</v>
      </c>
      <c r="H477" s="133">
        <v>212841</v>
      </c>
      <c r="I477" s="178">
        <f t="shared" si="16"/>
        <v>0.22984269391131379</v>
      </c>
      <c r="J477" s="133">
        <v>166595</v>
      </c>
      <c r="K477" s="133">
        <v>98311</v>
      </c>
      <c r="L477" s="112">
        <v>374239</v>
      </c>
      <c r="M477" s="174">
        <f t="shared" si="14"/>
        <v>0.26269576393694938</v>
      </c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</row>
    <row r="478" spans="6:56" ht="15.75" x14ac:dyDescent="0.3">
      <c r="F478" s="171">
        <v>45839</v>
      </c>
      <c r="G478" s="133">
        <v>926029</v>
      </c>
      <c r="H478" s="133">
        <v>212841</v>
      </c>
      <c r="I478" s="178">
        <f t="shared" si="16"/>
        <v>0.22984269391131379</v>
      </c>
      <c r="J478" s="133">
        <v>150774</v>
      </c>
      <c r="K478" s="133">
        <v>98311</v>
      </c>
      <c r="L478" s="112">
        <v>374239</v>
      </c>
      <c r="M478" s="174">
        <f t="shared" si="14"/>
        <v>0.26269576393694938</v>
      </c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</row>
    <row r="479" spans="6:56" ht="15.75" x14ac:dyDescent="0.3">
      <c r="F479" s="171">
        <v>45870</v>
      </c>
      <c r="G479" s="133">
        <v>926029</v>
      </c>
      <c r="H479" s="133">
        <v>212841</v>
      </c>
      <c r="I479" s="178">
        <f t="shared" si="16"/>
        <v>0.22984269391131379</v>
      </c>
      <c r="J479" s="133">
        <v>153313</v>
      </c>
      <c r="K479" s="133">
        <v>98311</v>
      </c>
      <c r="L479" s="112">
        <v>374239</v>
      </c>
      <c r="M479" s="174">
        <f t="shared" si="14"/>
        <v>0.26269576393694938</v>
      </c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</row>
    <row r="480" spans="6:56" ht="15.75" x14ac:dyDescent="0.3">
      <c r="F480" s="171">
        <v>45901</v>
      </c>
      <c r="G480" s="133">
        <v>926029</v>
      </c>
      <c r="H480" s="133">
        <v>213167</v>
      </c>
      <c r="I480" s="178">
        <f>H480/G480</f>
        <v>0.23019473472213073</v>
      </c>
      <c r="J480" s="179">
        <v>154754</v>
      </c>
      <c r="K480" s="133">
        <v>98462</v>
      </c>
      <c r="L480" s="112">
        <v>374239</v>
      </c>
      <c r="M480" s="174">
        <f t="shared" si="14"/>
        <v>0.26309924941013629</v>
      </c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</row>
    <row r="481" spans="6:56" ht="15.75" x14ac:dyDescent="0.3">
      <c r="F481" s="171">
        <v>45931</v>
      </c>
      <c r="G481" s="133">
        <v>926029</v>
      </c>
      <c r="H481" s="133">
        <v>213237</v>
      </c>
      <c r="I481" s="178">
        <f>H481/G481</f>
        <v>0.23027032630727548</v>
      </c>
      <c r="J481" s="133">
        <v>154537</v>
      </c>
      <c r="K481" s="133">
        <v>98494</v>
      </c>
      <c r="L481" s="112">
        <v>374239</v>
      </c>
      <c r="M481" s="174">
        <f t="shared" si="14"/>
        <v>0.26318475626538124</v>
      </c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</row>
    <row r="482" spans="6:56" ht="15.75" x14ac:dyDescent="0.3">
      <c r="F482" s="171">
        <v>45962</v>
      </c>
      <c r="G482" s="133">
        <v>926029</v>
      </c>
      <c r="H482" s="133">
        <v>213377</v>
      </c>
      <c r="I482" s="178">
        <f>H482/G482</f>
        <v>0.23042150947756496</v>
      </c>
      <c r="J482" s="133">
        <v>156597</v>
      </c>
      <c r="K482" s="133">
        <v>98559</v>
      </c>
      <c r="L482" s="112">
        <v>374239</v>
      </c>
      <c r="M482" s="174">
        <f t="shared" si="14"/>
        <v>0.26335844206509745</v>
      </c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</row>
    <row r="483" spans="6:56" ht="15.75" x14ac:dyDescent="0.3">
      <c r="F483" s="171">
        <v>45992</v>
      </c>
      <c r="G483" s="133">
        <v>926029</v>
      </c>
      <c r="H483" s="133">
        <v>213377</v>
      </c>
      <c r="I483" s="178">
        <f>H483/G483</f>
        <v>0.23042150947756496</v>
      </c>
      <c r="J483" s="133">
        <v>155854</v>
      </c>
      <c r="K483" s="133">
        <v>98559</v>
      </c>
      <c r="L483" s="112">
        <v>374239</v>
      </c>
      <c r="M483" s="174">
        <f t="shared" si="14"/>
        <v>0.26335844206509745</v>
      </c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</row>
    <row r="484" spans="6:56" ht="15.75" x14ac:dyDescent="0.3">
      <c r="F484" s="171">
        <v>46023</v>
      </c>
      <c r="G484" s="133">
        <v>919471</v>
      </c>
      <c r="H484" s="133">
        <v>212526</v>
      </c>
      <c r="I484" s="178">
        <f>H484/G484</f>
        <v>0.23113942690960346</v>
      </c>
      <c r="J484" s="133">
        <v>161953</v>
      </c>
      <c r="K484" s="133">
        <v>98166</v>
      </c>
      <c r="L484" s="112">
        <v>371733</v>
      </c>
      <c r="M484" s="174">
        <f t="shared" si="14"/>
        <v>0.2640766356497809</v>
      </c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</row>
    <row r="485" spans="6:56" ht="15.75" x14ac:dyDescent="0.3">
      <c r="F485" s="171">
        <v>46054</v>
      </c>
      <c r="G485" s="133">
        <v>919471</v>
      </c>
      <c r="H485" s="133">
        <v>212526</v>
      </c>
      <c r="I485" s="178">
        <v>0.23113942690960346</v>
      </c>
      <c r="J485" s="133">
        <v>164171</v>
      </c>
      <c r="K485" s="133">
        <v>98166</v>
      </c>
      <c r="L485" s="112">
        <v>371733</v>
      </c>
      <c r="M485" s="174">
        <f t="shared" si="14"/>
        <v>0.2640766356497809</v>
      </c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</row>
    <row r="486" spans="6:56" ht="15.75" x14ac:dyDescent="0.3">
      <c r="F486" s="171">
        <v>46082</v>
      </c>
      <c r="G486" s="133">
        <v>919471</v>
      </c>
      <c r="H486" s="133">
        <v>213026</v>
      </c>
      <c r="I486" s="178">
        <v>0.23113942690960346</v>
      </c>
      <c r="J486" s="133">
        <v>165499</v>
      </c>
      <c r="K486" s="133">
        <v>98166</v>
      </c>
      <c r="L486" s="112">
        <v>371733</v>
      </c>
      <c r="M486" s="174">
        <f t="shared" si="14"/>
        <v>0.2640766356497809</v>
      </c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</row>
    <row r="487" spans="6:56" ht="15.75" x14ac:dyDescent="0.3">
      <c r="F487" s="171">
        <v>46113</v>
      </c>
      <c r="G487" s="133">
        <v>919471</v>
      </c>
      <c r="H487" s="133">
        <v>214698</v>
      </c>
      <c r="I487" s="178">
        <v>0.23113942690960346</v>
      </c>
      <c r="J487" s="133">
        <v>164715</v>
      </c>
      <c r="K487" s="133">
        <v>99169</v>
      </c>
      <c r="L487" s="112">
        <v>371733</v>
      </c>
      <c r="M487" s="174">
        <f t="shared" si="14"/>
        <v>0.26677480880094046</v>
      </c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</row>
    <row r="488" spans="6:56" ht="15.75" x14ac:dyDescent="0.3">
      <c r="F488" s="4" t="s">
        <v>126</v>
      </c>
      <c r="L488" s="180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</row>
    <row r="489" spans="6:56" ht="15.75" x14ac:dyDescent="0.3">
      <c r="F489" s="4"/>
      <c r="J489">
        <f>J482/G482</f>
        <v>0.16910593512730163</v>
      </c>
      <c r="K489">
        <f>J470/G470</f>
        <v>0.17460743466727358</v>
      </c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</row>
    <row r="490" spans="6:56" ht="15.75" x14ac:dyDescent="0.3">
      <c r="F490" s="4"/>
      <c r="G490" s="23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</row>
    <row r="491" spans="6:56" ht="15.75" x14ac:dyDescent="0.3">
      <c r="F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</row>
    <row r="492" spans="6:56" ht="19.5" x14ac:dyDescent="0.35">
      <c r="F492" s="169" t="s">
        <v>163</v>
      </c>
      <c r="G492" s="170"/>
      <c r="H492" s="170"/>
      <c r="I492" s="170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</row>
    <row r="493" spans="6:56" ht="15.75" x14ac:dyDescent="0.3">
      <c r="F493" s="181" t="s">
        <v>164</v>
      </c>
      <c r="G493" s="182" t="s">
        <v>154</v>
      </c>
      <c r="H493" s="183"/>
      <c r="I493" s="184" t="s">
        <v>153</v>
      </c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</row>
    <row r="494" spans="6:56" ht="15.75" x14ac:dyDescent="0.3">
      <c r="F494" s="144">
        <v>0</v>
      </c>
      <c r="G494" s="167">
        <v>6101</v>
      </c>
      <c r="H494" s="185">
        <f t="shared" ref="H494:H499" si="17">G494*-1</f>
        <v>-6101</v>
      </c>
      <c r="I494" s="167">
        <v>5900</v>
      </c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</row>
    <row r="495" spans="6:56" ht="15.75" x14ac:dyDescent="0.3">
      <c r="F495" s="144">
        <v>1</v>
      </c>
      <c r="G495" s="167">
        <v>13217</v>
      </c>
      <c r="H495" s="185">
        <f t="shared" si="17"/>
        <v>-13217</v>
      </c>
      <c r="I495" s="167">
        <v>12636</v>
      </c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</row>
    <row r="496" spans="6:56" ht="15.75" x14ac:dyDescent="0.3">
      <c r="F496" s="144">
        <v>2</v>
      </c>
      <c r="G496" s="167">
        <v>17505</v>
      </c>
      <c r="H496" s="185">
        <f t="shared" si="17"/>
        <v>-17505</v>
      </c>
      <c r="I496" s="167">
        <v>16655</v>
      </c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</row>
    <row r="497" spans="6:56" ht="15.75" x14ac:dyDescent="0.3">
      <c r="F497" s="144">
        <v>3</v>
      </c>
      <c r="G497" s="167">
        <v>20828</v>
      </c>
      <c r="H497" s="185">
        <f t="shared" si="17"/>
        <v>-20828</v>
      </c>
      <c r="I497" s="167">
        <v>20020</v>
      </c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</row>
    <row r="498" spans="6:56" ht="15.75" x14ac:dyDescent="0.3">
      <c r="F498" s="144">
        <v>4</v>
      </c>
      <c r="G498" s="167">
        <v>20422</v>
      </c>
      <c r="H498" s="185">
        <f t="shared" si="17"/>
        <v>-20422</v>
      </c>
      <c r="I498" s="167">
        <v>19754</v>
      </c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</row>
    <row r="499" spans="6:56" ht="15.75" x14ac:dyDescent="0.3">
      <c r="F499" s="144">
        <v>5</v>
      </c>
      <c r="G499" s="167">
        <v>5960</v>
      </c>
      <c r="H499" s="185">
        <f t="shared" si="17"/>
        <v>-5960</v>
      </c>
      <c r="I499" s="167">
        <v>5766</v>
      </c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</row>
    <row r="500" spans="6:56" ht="15.75" x14ac:dyDescent="0.3">
      <c r="F500" s="132"/>
      <c r="G500" s="126">
        <f>SUM(G494:G499)</f>
        <v>84033</v>
      </c>
      <c r="H500" s="144"/>
      <c r="I500" s="186">
        <f>SUM(I494:I499)</f>
        <v>80731</v>
      </c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</row>
    <row r="501" spans="6:56" ht="15.75" x14ac:dyDescent="0.3">
      <c r="F501" s="4" t="s">
        <v>7</v>
      </c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</row>
    <row r="502" spans="6:56" ht="15.75" x14ac:dyDescent="0.3">
      <c r="F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</row>
    <row r="503" spans="6:56" ht="15.75" x14ac:dyDescent="0.3">
      <c r="F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</row>
    <row r="504" spans="6:56" ht="15.75" x14ac:dyDescent="0.3">
      <c r="F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</row>
    <row r="505" spans="6:56" ht="15.75" x14ac:dyDescent="0.3">
      <c r="F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</row>
    <row r="506" spans="6:56" ht="19.5" x14ac:dyDescent="0.35">
      <c r="F506" s="169" t="s">
        <v>165</v>
      </c>
      <c r="G506" s="170"/>
      <c r="H506" s="170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187"/>
      <c r="AI506" s="187"/>
      <c r="AJ506" s="187"/>
      <c r="AK506" s="187"/>
      <c r="AL506" s="187"/>
      <c r="AM506" s="187"/>
      <c r="AN506" s="187"/>
      <c r="AO506" s="187"/>
      <c r="AP506" s="187"/>
      <c r="AQ506" s="187"/>
      <c r="AR506" s="187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</row>
    <row r="507" spans="6:56" ht="16.5" x14ac:dyDescent="0.3">
      <c r="F507" s="188" t="s">
        <v>166</v>
      </c>
      <c r="G507" s="189" t="s">
        <v>24</v>
      </c>
      <c r="H507" s="108" t="s">
        <v>11</v>
      </c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190"/>
      <c r="AI507" s="190"/>
      <c r="AJ507" s="190"/>
      <c r="AK507" s="190"/>
      <c r="AL507" s="190"/>
      <c r="AM507" s="190"/>
      <c r="AN507" s="190"/>
      <c r="AO507" s="190"/>
      <c r="AP507" s="190"/>
      <c r="AQ507" s="190"/>
      <c r="AR507" s="190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</row>
    <row r="508" spans="6:56" ht="15.75" x14ac:dyDescent="0.3">
      <c r="F508" s="132" t="s">
        <v>26</v>
      </c>
      <c r="G508" s="133">
        <v>130</v>
      </c>
      <c r="H508" s="174">
        <f t="shared" ref="H508:H518" si="18">G508/$G$518</f>
        <v>0.17496635262449528</v>
      </c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191"/>
      <c r="AI508" s="191"/>
      <c r="AJ508" s="191"/>
      <c r="AK508" s="191"/>
      <c r="AL508" s="191"/>
      <c r="AM508" s="191"/>
      <c r="AN508" s="191"/>
      <c r="AO508" s="191"/>
      <c r="AP508" s="191"/>
      <c r="AQ508" s="191"/>
      <c r="AR508" s="191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</row>
    <row r="509" spans="6:56" ht="15.75" x14ac:dyDescent="0.3">
      <c r="F509" s="132" t="s">
        <v>27</v>
      </c>
      <c r="G509" s="133">
        <v>47</v>
      </c>
      <c r="H509" s="174">
        <f t="shared" si="18"/>
        <v>6.3257065948855995E-2</v>
      </c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192"/>
      <c r="AI509" s="192"/>
      <c r="AJ509" s="192"/>
      <c r="AK509" s="192"/>
      <c r="AL509" s="192"/>
      <c r="AM509" s="192"/>
      <c r="AN509" s="192"/>
      <c r="AO509" s="192"/>
      <c r="AP509" s="192"/>
      <c r="AQ509" s="192"/>
      <c r="AR509" s="192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</row>
    <row r="510" spans="6:56" ht="15.75" x14ac:dyDescent="0.3">
      <c r="F510" s="132" t="s">
        <v>28</v>
      </c>
      <c r="G510" s="133">
        <v>377</v>
      </c>
      <c r="H510" s="174">
        <f t="shared" si="18"/>
        <v>0.5074024226110363</v>
      </c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192"/>
      <c r="AI510" s="192"/>
      <c r="AJ510" s="192"/>
      <c r="AK510" s="192"/>
      <c r="AL510" s="192"/>
      <c r="AM510" s="192"/>
      <c r="AN510" s="192"/>
      <c r="AO510" s="192"/>
      <c r="AP510" s="192"/>
      <c r="AQ510" s="192"/>
      <c r="AR510" s="192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</row>
    <row r="511" spans="6:56" ht="15.75" x14ac:dyDescent="0.3">
      <c r="F511" s="132" t="s">
        <v>29</v>
      </c>
      <c r="G511" s="133">
        <v>40</v>
      </c>
      <c r="H511" s="174">
        <f t="shared" si="18"/>
        <v>5.3835800807537013E-2</v>
      </c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192"/>
      <c r="AI511" s="192"/>
      <c r="AJ511" s="192"/>
      <c r="AK511" s="192"/>
      <c r="AL511" s="192"/>
      <c r="AM511" s="192"/>
      <c r="AN511" s="192"/>
      <c r="AO511" s="192"/>
      <c r="AP511" s="192"/>
      <c r="AQ511" s="192"/>
      <c r="AR511" s="192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</row>
    <row r="512" spans="6:56" ht="15.75" x14ac:dyDescent="0.3">
      <c r="F512" s="132" t="s">
        <v>30</v>
      </c>
      <c r="G512" s="133">
        <v>80</v>
      </c>
      <c r="H512" s="174">
        <f t="shared" si="18"/>
        <v>0.10767160161507403</v>
      </c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192"/>
      <c r="AI512" s="192"/>
      <c r="AJ512" s="192"/>
      <c r="AK512" s="192"/>
      <c r="AL512" s="192"/>
      <c r="AM512" s="192"/>
      <c r="AN512" s="192"/>
      <c r="AO512" s="192"/>
      <c r="AP512" s="192"/>
      <c r="AQ512" s="192"/>
      <c r="AR512" s="192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</row>
    <row r="513" spans="6:56" ht="15.75" x14ac:dyDescent="0.3">
      <c r="F513" s="144" t="s">
        <v>133</v>
      </c>
      <c r="G513" s="144">
        <v>27</v>
      </c>
      <c r="H513" s="174">
        <f t="shared" si="18"/>
        <v>3.6339165545087482E-2</v>
      </c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192"/>
      <c r="AI513" s="192"/>
      <c r="AJ513" s="192"/>
      <c r="AK513" s="192"/>
      <c r="AL513" s="192"/>
      <c r="AM513" s="192"/>
      <c r="AN513" s="192"/>
      <c r="AO513" s="192"/>
      <c r="AP513" s="192"/>
      <c r="AQ513" s="192"/>
      <c r="AR513" s="192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</row>
    <row r="514" spans="6:56" ht="15.75" x14ac:dyDescent="0.3">
      <c r="F514" s="144" t="s">
        <v>33</v>
      </c>
      <c r="G514" s="144">
        <v>4</v>
      </c>
      <c r="H514" s="174">
        <f t="shared" si="18"/>
        <v>5.3835800807537013E-3</v>
      </c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192"/>
      <c r="AI514" s="192"/>
      <c r="AJ514" s="192"/>
      <c r="AK514" s="192"/>
      <c r="AL514" s="192"/>
      <c r="AM514" s="192"/>
      <c r="AN514" s="192"/>
      <c r="AO514" s="192"/>
      <c r="AP514" s="192"/>
      <c r="AQ514" s="192"/>
      <c r="AR514" s="192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</row>
    <row r="515" spans="6:56" ht="15.75" x14ac:dyDescent="0.3">
      <c r="F515" s="144" t="s">
        <v>32</v>
      </c>
      <c r="G515" s="144">
        <v>12</v>
      </c>
      <c r="H515" s="174">
        <f t="shared" si="18"/>
        <v>1.6150740242261104E-2</v>
      </c>
      <c r="J515" s="150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192"/>
      <c r="AI515" s="192"/>
      <c r="AJ515" s="192"/>
      <c r="AK515" s="192"/>
      <c r="AL515" s="192"/>
      <c r="AM515" s="192"/>
      <c r="AN515" s="192"/>
      <c r="AO515" s="192"/>
      <c r="AP515" s="192"/>
      <c r="AQ515" s="192"/>
      <c r="AR515" s="192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</row>
    <row r="516" spans="6:56" ht="15.75" x14ac:dyDescent="0.3">
      <c r="F516" s="144" t="s">
        <v>34</v>
      </c>
      <c r="G516" s="144">
        <v>25</v>
      </c>
      <c r="H516" s="174">
        <f t="shared" si="18"/>
        <v>3.3647375504710635E-2</v>
      </c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192"/>
      <c r="AI516" s="192"/>
      <c r="AJ516" s="192"/>
      <c r="AK516" s="192"/>
      <c r="AL516" s="192"/>
      <c r="AM516" s="192"/>
      <c r="AN516" s="192"/>
      <c r="AO516" s="192"/>
      <c r="AP516" s="192"/>
      <c r="AQ516" s="192"/>
      <c r="AR516" s="192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</row>
    <row r="517" spans="6:56" ht="15.75" x14ac:dyDescent="0.3">
      <c r="F517" s="144" t="s">
        <v>35</v>
      </c>
      <c r="G517" s="144">
        <v>1</v>
      </c>
      <c r="H517" s="174">
        <f t="shared" si="18"/>
        <v>1.3458950201884253E-3</v>
      </c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192"/>
      <c r="AI517" s="192"/>
      <c r="AJ517" s="192"/>
      <c r="AK517" s="192"/>
      <c r="AL517" s="192"/>
      <c r="AM517" s="192"/>
      <c r="AN517" s="192"/>
      <c r="AO517" s="192"/>
      <c r="AP517" s="192"/>
      <c r="AQ517" s="192"/>
      <c r="AR517" s="192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</row>
    <row r="518" spans="6:56" ht="15.75" x14ac:dyDescent="0.3">
      <c r="F518" s="117" t="s">
        <v>13</v>
      </c>
      <c r="G518" s="126">
        <f>SUM(G508:G517)</f>
        <v>743</v>
      </c>
      <c r="H518" s="174">
        <f t="shared" si="18"/>
        <v>1</v>
      </c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192"/>
      <c r="AI518" s="192"/>
      <c r="AJ518" s="192"/>
      <c r="AK518" s="192"/>
      <c r="AL518" s="192"/>
      <c r="AM518" s="192"/>
      <c r="AN518" s="192"/>
      <c r="AO518" s="192"/>
      <c r="AP518" s="192"/>
      <c r="AQ518" s="192"/>
      <c r="AR518" s="192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</row>
    <row r="519" spans="6:56" ht="15.75" x14ac:dyDescent="0.3">
      <c r="F519" s="4" t="s">
        <v>126</v>
      </c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192"/>
      <c r="AI519" s="192"/>
      <c r="AJ519" s="192"/>
      <c r="AK519" s="192"/>
      <c r="AL519" s="192"/>
      <c r="AM519" s="192"/>
      <c r="AN519" s="192"/>
      <c r="AO519" s="192"/>
      <c r="AP519" s="192"/>
      <c r="AQ519" s="192"/>
      <c r="AR519" s="192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</row>
    <row r="520" spans="6:56" ht="15.75" x14ac:dyDescent="0.3">
      <c r="F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192"/>
      <c r="AI520" s="192"/>
      <c r="AJ520" s="192"/>
      <c r="AK520" s="192"/>
      <c r="AL520" s="192"/>
      <c r="AM520" s="192"/>
      <c r="AN520" s="192"/>
      <c r="AO520" s="192"/>
      <c r="AP520" s="192"/>
      <c r="AQ520" s="192"/>
      <c r="AR520" s="192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</row>
    <row r="521" spans="6:56" ht="15.75" x14ac:dyDescent="0.3">
      <c r="F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192"/>
      <c r="AI521" s="192"/>
      <c r="AJ521" s="192"/>
      <c r="AK521" s="192"/>
      <c r="AL521" s="192"/>
      <c r="AM521" s="192"/>
      <c r="AN521" s="192"/>
      <c r="AO521" s="192"/>
      <c r="AP521" s="192"/>
      <c r="AQ521" s="192"/>
      <c r="AR521" s="192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</row>
    <row r="522" spans="6:56" ht="15.75" x14ac:dyDescent="0.3">
      <c r="F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192"/>
      <c r="AI522" s="192"/>
      <c r="AJ522" s="192"/>
      <c r="AK522" s="192"/>
      <c r="AL522" s="192"/>
      <c r="AM522" s="192"/>
      <c r="AN522" s="192"/>
      <c r="AO522" s="192"/>
      <c r="AP522" s="192"/>
      <c r="AQ522" s="192"/>
      <c r="AR522" s="192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</row>
    <row r="523" spans="6:56" ht="15.75" x14ac:dyDescent="0.3">
      <c r="F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192"/>
      <c r="AI523" s="192"/>
      <c r="AJ523" s="192"/>
      <c r="AK523" s="192"/>
      <c r="AL523" s="192"/>
      <c r="AM523" s="192"/>
      <c r="AN523" s="192"/>
      <c r="AO523" s="192"/>
      <c r="AP523" s="192"/>
      <c r="AQ523" s="192"/>
      <c r="AR523" s="192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</row>
    <row r="524" spans="6:56" ht="15.75" x14ac:dyDescent="0.3">
      <c r="F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192"/>
      <c r="AI524" s="192"/>
      <c r="AJ524" s="192"/>
      <c r="AK524" s="192"/>
      <c r="AL524" s="192"/>
      <c r="AM524" s="192"/>
      <c r="AN524" s="192"/>
      <c r="AO524" s="192"/>
      <c r="AP524" s="192"/>
      <c r="AQ524" s="192"/>
      <c r="AR524" s="192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</row>
    <row r="525" spans="6:56" ht="15.75" x14ac:dyDescent="0.3"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192"/>
      <c r="AI525" s="192"/>
      <c r="AJ525" s="192"/>
      <c r="AK525" s="192"/>
      <c r="AL525" s="192"/>
      <c r="AM525" s="192"/>
      <c r="AN525" s="192"/>
      <c r="AO525" s="192"/>
      <c r="AP525" s="192"/>
      <c r="AQ525" s="192"/>
      <c r="AR525" s="192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</row>
    <row r="526" spans="6:56" ht="24.75" customHeight="1" x14ac:dyDescent="0.35">
      <c r="F526" s="193" t="s">
        <v>167</v>
      </c>
      <c r="G526" s="193"/>
      <c r="H526" s="193"/>
      <c r="I526" s="193"/>
      <c r="J526" s="193"/>
      <c r="K526" s="193"/>
      <c r="L526" s="4"/>
      <c r="M526" s="4"/>
      <c r="N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192"/>
      <c r="AI526" s="192"/>
      <c r="AJ526" s="192"/>
      <c r="AK526" s="192"/>
      <c r="AL526" s="192"/>
      <c r="AM526" s="192"/>
      <c r="AN526" s="192"/>
      <c r="AO526" s="192"/>
      <c r="AP526" s="192"/>
      <c r="AQ526" s="192"/>
      <c r="AR526" s="192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</row>
    <row r="527" spans="6:56" ht="15" customHeight="1" x14ac:dyDescent="0.3">
      <c r="F527" s="117" t="s">
        <v>168</v>
      </c>
      <c r="G527" s="194" t="s">
        <v>169</v>
      </c>
      <c r="H527" s="195" t="s">
        <v>170</v>
      </c>
      <c r="I527" s="195"/>
      <c r="J527" s="195" t="s">
        <v>171</v>
      </c>
      <c r="K527" s="195" t="s">
        <v>172</v>
      </c>
      <c r="L527" s="4"/>
      <c r="M527" s="4"/>
      <c r="N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192"/>
      <c r="AI527" s="192"/>
      <c r="AJ527" s="192"/>
      <c r="AK527" s="192"/>
      <c r="AL527" s="192"/>
      <c r="AM527" s="192"/>
      <c r="AN527" s="192"/>
      <c r="AO527" s="192"/>
      <c r="AP527" s="192"/>
      <c r="AQ527" s="192"/>
      <c r="AR527" s="192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</row>
    <row r="528" spans="6:56" ht="16.5" customHeight="1" x14ac:dyDescent="0.3">
      <c r="F528" s="132">
        <v>2015</v>
      </c>
      <c r="G528" s="196">
        <v>3020458.9</v>
      </c>
      <c r="H528" s="197">
        <v>46</v>
      </c>
      <c r="I528" s="198">
        <f>G528*H528</f>
        <v>138941109.40000001</v>
      </c>
      <c r="J528" s="198">
        <v>2045096932</v>
      </c>
      <c r="K528" s="198">
        <v>38910</v>
      </c>
      <c r="L528" s="199"/>
      <c r="M528" s="4"/>
      <c r="N528" s="4"/>
      <c r="S528" s="200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192"/>
      <c r="AI528" s="192"/>
      <c r="AJ528" s="192"/>
      <c r="AK528" s="192"/>
      <c r="AL528" s="192"/>
      <c r="AM528" s="192"/>
      <c r="AN528" s="192"/>
      <c r="AO528" s="192"/>
      <c r="AP528" s="192"/>
      <c r="AQ528" s="192"/>
      <c r="AR528" s="192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</row>
    <row r="529" spans="6:56" ht="16.5" x14ac:dyDescent="0.3">
      <c r="F529" s="132">
        <v>2016</v>
      </c>
      <c r="G529" s="196">
        <v>3298341.1</v>
      </c>
      <c r="H529" s="197">
        <v>47.84</v>
      </c>
      <c r="I529" s="198">
        <f>G529*H529</f>
        <v>157792638.22400001</v>
      </c>
      <c r="J529" s="198">
        <v>1960264115</v>
      </c>
      <c r="K529" s="198">
        <v>92730</v>
      </c>
      <c r="L529" s="199"/>
      <c r="M529" s="4"/>
      <c r="N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192"/>
      <c r="AI529" s="192"/>
      <c r="AJ529" s="192"/>
      <c r="AK529" s="192"/>
      <c r="AL529" s="192"/>
      <c r="AM529" s="192"/>
      <c r="AN529" s="192"/>
      <c r="AO529" s="192"/>
      <c r="AP529" s="192"/>
      <c r="AQ529" s="192"/>
      <c r="AR529" s="192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</row>
    <row r="530" spans="6:56" ht="16.5" x14ac:dyDescent="0.3">
      <c r="F530" s="132">
        <v>2017</v>
      </c>
      <c r="G530" s="196">
        <v>3601788.5</v>
      </c>
      <c r="H530" s="197">
        <v>49.75</v>
      </c>
      <c r="I530" s="198">
        <f>G530*H530</f>
        <v>179188977.875</v>
      </c>
      <c r="J530" s="198">
        <v>3516894803</v>
      </c>
      <c r="K530" s="198">
        <v>128399</v>
      </c>
      <c r="L530" s="199"/>
      <c r="M530" s="4"/>
      <c r="N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192"/>
      <c r="AI530" s="192"/>
      <c r="AJ530" s="192"/>
      <c r="AK530" s="201"/>
      <c r="AL530" s="192"/>
      <c r="AM530" s="192"/>
      <c r="AN530" s="192"/>
      <c r="AO530" s="192"/>
      <c r="AP530" s="192"/>
      <c r="AQ530" s="192"/>
      <c r="AR530" s="192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</row>
    <row r="531" spans="6:56" ht="15.75" x14ac:dyDescent="0.3">
      <c r="F531" s="132">
        <v>2018</v>
      </c>
      <c r="G531" s="197">
        <v>3933153</v>
      </c>
      <c r="H531" s="197">
        <v>51.74</v>
      </c>
      <c r="I531" s="198">
        <f>G531*H531</f>
        <v>203501336.22</v>
      </c>
      <c r="J531" s="133">
        <v>4155483488</v>
      </c>
      <c r="K531" s="133">
        <v>185633</v>
      </c>
      <c r="L531" s="4"/>
      <c r="M531" s="4"/>
      <c r="N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192"/>
      <c r="AI531" s="192"/>
      <c r="AJ531" s="192"/>
      <c r="AK531" s="192"/>
      <c r="AL531" s="192"/>
      <c r="AM531" s="192"/>
      <c r="AN531" s="192"/>
      <c r="AO531" s="192"/>
      <c r="AP531" s="192"/>
      <c r="AQ531" s="192"/>
      <c r="AR531" s="192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</row>
    <row r="532" spans="6:56" ht="15.75" x14ac:dyDescent="0.3">
      <c r="F532" s="132">
        <v>2019</v>
      </c>
      <c r="G532" s="197">
        <v>4335907.9000000004</v>
      </c>
      <c r="H532" s="197">
        <v>53.81</v>
      </c>
      <c r="I532" s="197"/>
      <c r="J532" s="133">
        <v>5057055459</v>
      </c>
      <c r="K532" s="133">
        <v>195668</v>
      </c>
      <c r="L532" s="4"/>
      <c r="M532" s="4"/>
      <c r="N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192"/>
      <c r="AI532" s="192"/>
      <c r="AJ532" s="192"/>
      <c r="AK532" s="192"/>
      <c r="AL532" s="192"/>
      <c r="AM532" s="192"/>
      <c r="AN532" s="192"/>
      <c r="AO532" s="192"/>
      <c r="AP532" s="192"/>
      <c r="AQ532" s="192"/>
      <c r="AR532" s="192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</row>
    <row r="533" spans="6:56" ht="15.75" x14ac:dyDescent="0.3">
      <c r="F533" s="132">
        <v>2020</v>
      </c>
      <c r="G533" s="132"/>
      <c r="H533" s="132"/>
      <c r="I533" s="132"/>
      <c r="J533" s="133">
        <v>5960525858</v>
      </c>
      <c r="K533" s="133">
        <v>205323</v>
      </c>
      <c r="L533" s="4"/>
      <c r="M533" s="4"/>
      <c r="N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192"/>
      <c r="AI533" s="192"/>
      <c r="AJ533" s="192"/>
      <c r="AK533" s="192"/>
      <c r="AL533" s="192"/>
      <c r="AM533" s="192"/>
      <c r="AN533" s="192"/>
      <c r="AO533" s="192"/>
      <c r="AP533" s="192"/>
      <c r="AQ533" s="192"/>
      <c r="AR533" s="192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</row>
    <row r="534" spans="6:56" ht="15.75" x14ac:dyDescent="0.3">
      <c r="F534" s="132">
        <v>2021</v>
      </c>
      <c r="G534" s="132"/>
      <c r="H534" s="132"/>
      <c r="I534" s="132"/>
      <c r="J534" s="133">
        <v>6686626554</v>
      </c>
      <c r="K534" s="133">
        <v>205941</v>
      </c>
      <c r="L534" s="4"/>
      <c r="M534" s="4"/>
      <c r="N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192"/>
      <c r="AI534" s="192"/>
      <c r="AJ534" s="192"/>
      <c r="AK534" s="192"/>
      <c r="AL534" s="192"/>
      <c r="AM534" s="192"/>
      <c r="AN534" s="192"/>
      <c r="AO534" s="192"/>
      <c r="AP534" s="192"/>
      <c r="AQ534" s="192"/>
      <c r="AR534" s="192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</row>
    <row r="535" spans="6:56" ht="15.75" x14ac:dyDescent="0.3">
      <c r="F535" s="132">
        <v>2022</v>
      </c>
      <c r="G535" s="132"/>
      <c r="H535" s="132"/>
      <c r="I535" s="132"/>
      <c r="J535" s="133">
        <v>8336626554</v>
      </c>
      <c r="K535" s="133">
        <v>195583</v>
      </c>
      <c r="L535" s="4"/>
      <c r="M535" s="4"/>
      <c r="N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192"/>
      <c r="AI535" s="192"/>
      <c r="AJ535" s="192"/>
      <c r="AK535" s="192"/>
      <c r="AL535" s="192"/>
      <c r="AM535" s="192"/>
      <c r="AN535" s="192"/>
      <c r="AO535" s="192"/>
      <c r="AP535" s="192"/>
      <c r="AQ535" s="192"/>
      <c r="AR535" s="192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</row>
    <row r="536" spans="6:56" ht="15.75" x14ac:dyDescent="0.3">
      <c r="F536" s="132">
        <v>2023</v>
      </c>
      <c r="G536" s="132"/>
      <c r="H536" s="132"/>
      <c r="I536" s="132"/>
      <c r="J536" s="133">
        <v>10268433870</v>
      </c>
      <c r="K536" s="133">
        <v>204233</v>
      </c>
      <c r="L536" s="4"/>
      <c r="M536" s="4"/>
      <c r="N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192"/>
      <c r="AI536" s="192"/>
      <c r="AJ536" s="192"/>
      <c r="AK536" s="192"/>
      <c r="AL536" s="192"/>
      <c r="AM536" s="192"/>
      <c r="AN536" s="192"/>
      <c r="AO536" s="192"/>
      <c r="AP536" s="192"/>
      <c r="AQ536" s="192"/>
      <c r="AR536" s="192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</row>
    <row r="537" spans="6:56" ht="15.75" x14ac:dyDescent="0.3">
      <c r="F537" s="132">
        <v>2024</v>
      </c>
      <c r="G537" s="132"/>
      <c r="H537" s="132"/>
      <c r="I537" s="132"/>
      <c r="J537" s="133">
        <v>11182324484</v>
      </c>
      <c r="K537" s="133">
        <v>209815</v>
      </c>
      <c r="L537" s="4"/>
      <c r="M537" s="4"/>
      <c r="N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192"/>
      <c r="AI537" s="192"/>
      <c r="AJ537" s="192"/>
      <c r="AK537" s="192"/>
      <c r="AL537" s="192"/>
      <c r="AM537" s="192"/>
      <c r="AN537" s="192"/>
      <c r="AO537" s="192"/>
      <c r="AP537" s="192"/>
      <c r="AQ537" s="192"/>
      <c r="AR537" s="192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</row>
    <row r="538" spans="6:56" ht="15.75" x14ac:dyDescent="0.3">
      <c r="F538" s="132">
        <v>2025</v>
      </c>
      <c r="G538" s="132"/>
      <c r="H538" s="132"/>
      <c r="I538" s="132"/>
      <c r="J538" s="133">
        <v>10770275416</v>
      </c>
      <c r="K538" s="133">
        <v>212160</v>
      </c>
      <c r="L538" s="4"/>
      <c r="M538" s="4"/>
      <c r="N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192"/>
      <c r="AI538" s="192"/>
      <c r="AJ538" s="192"/>
      <c r="AK538" s="192"/>
      <c r="AL538" s="192"/>
      <c r="AM538" s="192"/>
      <c r="AN538" s="192"/>
      <c r="AO538" s="192"/>
      <c r="AP538" s="192"/>
      <c r="AQ538" s="192"/>
      <c r="AR538" s="192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</row>
    <row r="539" spans="6:56" ht="15.75" x14ac:dyDescent="0.3">
      <c r="F539" s="132">
        <v>2026</v>
      </c>
      <c r="G539" s="132"/>
      <c r="H539" s="132"/>
      <c r="I539" s="132"/>
      <c r="J539" s="133">
        <v>12027715656</v>
      </c>
      <c r="K539" s="133">
        <f>J177</f>
        <v>214698</v>
      </c>
      <c r="L539" s="4"/>
      <c r="M539" s="4"/>
      <c r="N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192"/>
      <c r="AI539" s="192"/>
      <c r="AJ539" s="192"/>
      <c r="AK539" s="192"/>
      <c r="AL539" s="192"/>
      <c r="AM539" s="192"/>
      <c r="AN539" s="192"/>
      <c r="AO539" s="192"/>
      <c r="AP539" s="192"/>
      <c r="AQ539" s="192"/>
      <c r="AR539" s="192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</row>
    <row r="540" spans="6:56" ht="19.5" customHeight="1" x14ac:dyDescent="0.3">
      <c r="F540" s="4" t="s">
        <v>7</v>
      </c>
      <c r="G540" s="4"/>
      <c r="H540" s="4"/>
      <c r="I540" s="4"/>
      <c r="J540" s="4"/>
      <c r="K540" s="4"/>
      <c r="L540" s="4"/>
      <c r="M540" s="4"/>
      <c r="N540" s="176"/>
      <c r="O540" s="202"/>
      <c r="P540" s="202"/>
      <c r="Q540" s="202"/>
      <c r="R540" s="202"/>
      <c r="S540" s="202"/>
      <c r="T540" s="202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192"/>
      <c r="AI540" s="192"/>
      <c r="AJ540" s="192"/>
      <c r="AK540" s="192"/>
      <c r="AL540" s="192"/>
      <c r="AM540" s="192"/>
      <c r="AN540" s="192"/>
      <c r="AO540" s="192"/>
      <c r="AP540" s="192"/>
      <c r="AQ540" s="192"/>
      <c r="AR540" s="192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</row>
    <row r="541" spans="6:56" ht="15.75" x14ac:dyDescent="0.3">
      <c r="F541" s="4"/>
      <c r="G541" s="4"/>
      <c r="H541" s="4"/>
      <c r="I541" s="4"/>
      <c r="J541" s="4"/>
      <c r="K541" s="4"/>
      <c r="L541" s="4"/>
      <c r="M541" s="4"/>
      <c r="N541" s="203"/>
      <c r="O541" s="204"/>
      <c r="P541" s="4"/>
      <c r="Q541" s="4"/>
      <c r="R541" s="4"/>
      <c r="S541" s="20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192"/>
      <c r="AI541" s="192"/>
      <c r="AJ541" s="192"/>
      <c r="AK541" s="192"/>
      <c r="AL541" s="192"/>
      <c r="AM541" s="192"/>
      <c r="AN541" s="192"/>
      <c r="AO541" s="192"/>
      <c r="AP541" s="192"/>
      <c r="AQ541" s="192"/>
      <c r="AR541" s="192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</row>
    <row r="542" spans="6:56" ht="15.75" x14ac:dyDescent="0.3">
      <c r="F542" s="4"/>
      <c r="G542" s="4"/>
      <c r="H542" s="4"/>
      <c r="I542" s="4"/>
      <c r="J542" s="4"/>
      <c r="K542" s="4"/>
      <c r="L542" s="4"/>
      <c r="M542" s="4"/>
      <c r="N542" s="203"/>
      <c r="O542" s="204"/>
      <c r="P542" s="4"/>
      <c r="Q542" s="4"/>
      <c r="R542" s="4"/>
      <c r="S542" s="20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192"/>
      <c r="AI542" s="192"/>
      <c r="AJ542" s="192"/>
      <c r="AK542" s="192"/>
      <c r="AL542" s="192"/>
      <c r="AM542" s="192"/>
      <c r="AN542" s="192"/>
      <c r="AO542" s="192"/>
      <c r="AP542" s="192"/>
      <c r="AQ542" s="192"/>
      <c r="AR542" s="192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</row>
    <row r="543" spans="6:56" ht="15.75" x14ac:dyDescent="0.3">
      <c r="F543" s="4"/>
      <c r="G543" s="4"/>
      <c r="H543" s="4"/>
      <c r="I543" s="4"/>
      <c r="J543" s="4"/>
      <c r="K543" s="4"/>
      <c r="L543" s="4"/>
      <c r="M543" s="4"/>
      <c r="N543" s="203"/>
      <c r="O543" s="204"/>
      <c r="P543" s="4"/>
      <c r="Q543" s="4"/>
      <c r="R543" s="4"/>
      <c r="S543" s="20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192"/>
      <c r="AI543" s="192"/>
      <c r="AJ543" s="192"/>
      <c r="AK543" s="192"/>
      <c r="AL543" s="192"/>
      <c r="AM543" s="192"/>
      <c r="AN543" s="192"/>
      <c r="AO543" s="192"/>
      <c r="AP543" s="192"/>
      <c r="AQ543" s="192"/>
      <c r="AR543" s="192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</row>
    <row r="544" spans="6:56" ht="60.75" customHeight="1" x14ac:dyDescent="0.35">
      <c r="F544" s="193" t="s">
        <v>173</v>
      </c>
      <c r="G544" s="193"/>
      <c r="H544" s="193"/>
      <c r="I544" s="193"/>
      <c r="J544" s="4"/>
      <c r="K544" s="4"/>
      <c r="L544" s="4"/>
      <c r="M544" s="4"/>
      <c r="N544" s="203"/>
      <c r="O544" s="23"/>
      <c r="P544" s="4"/>
      <c r="Q544" s="4"/>
      <c r="R544" s="4"/>
      <c r="S544" s="23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192"/>
      <c r="AI544" s="192"/>
      <c r="AJ544" s="192"/>
      <c r="AK544" s="192"/>
      <c r="AL544" s="192"/>
      <c r="AM544" s="192"/>
      <c r="AN544" s="192"/>
      <c r="AO544" s="192"/>
      <c r="AP544" s="192"/>
      <c r="AQ544" s="192"/>
      <c r="AR544" s="192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</row>
    <row r="545" spans="6:56" ht="27.75" x14ac:dyDescent="0.3">
      <c r="F545" s="205" t="s">
        <v>174</v>
      </c>
      <c r="G545" s="206" t="s">
        <v>175</v>
      </c>
      <c r="H545" s="206" t="s">
        <v>171</v>
      </c>
      <c r="I545" s="206" t="s">
        <v>11</v>
      </c>
      <c r="J545" s="4"/>
      <c r="K545" s="4"/>
      <c r="L545" s="4"/>
      <c r="M545" s="4"/>
      <c r="N545" s="203"/>
      <c r="O545" s="23"/>
      <c r="P545" s="4"/>
      <c r="Q545" s="4"/>
      <c r="R545" s="4"/>
      <c r="S545" s="23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192"/>
      <c r="AI545" s="192"/>
      <c r="AJ545" s="192"/>
      <c r="AK545" s="192"/>
      <c r="AL545" s="192"/>
      <c r="AM545" s="192"/>
      <c r="AN545" s="192"/>
      <c r="AO545" s="192"/>
      <c r="AP545" s="192"/>
      <c r="AQ545" s="192"/>
      <c r="AR545" s="192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</row>
    <row r="546" spans="6:56" ht="15.75" x14ac:dyDescent="0.3">
      <c r="F546" s="207">
        <v>2015</v>
      </c>
      <c r="G546" s="198">
        <v>107250756247</v>
      </c>
      <c r="H546" s="198">
        <v>2045096932</v>
      </c>
      <c r="I546" s="208">
        <f t="shared" ref="I546:I557" si="19">H546/G546</f>
        <v>1.906836840656035E-2</v>
      </c>
      <c r="J546" s="4"/>
      <c r="K546" s="4"/>
      <c r="L546" s="4"/>
      <c r="M546" s="4"/>
      <c r="N546" s="203"/>
      <c r="O546" s="23"/>
      <c r="P546" s="4"/>
      <c r="Q546" s="4"/>
      <c r="R546" s="4"/>
      <c r="S546" s="23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192"/>
      <c r="AI546" s="192"/>
      <c r="AJ546" s="192"/>
      <c r="AK546" s="192"/>
      <c r="AL546" s="192"/>
      <c r="AM546" s="192"/>
      <c r="AN546" s="192"/>
      <c r="AO546" s="192"/>
      <c r="AP546" s="192"/>
      <c r="AQ546" s="192"/>
      <c r="AR546" s="192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</row>
    <row r="547" spans="6:56" ht="15.75" x14ac:dyDescent="0.3">
      <c r="F547" s="207">
        <v>2016</v>
      </c>
      <c r="G547" s="198">
        <v>127462857800</v>
      </c>
      <c r="H547" s="198">
        <v>1960264115</v>
      </c>
      <c r="I547" s="208">
        <f t="shared" si="19"/>
        <v>1.5379100616713146E-2</v>
      </c>
      <c r="J547" s="4"/>
      <c r="K547" s="4"/>
      <c r="L547" s="4"/>
      <c r="M547" s="4"/>
      <c r="N547" s="203"/>
      <c r="O547" s="23"/>
      <c r="P547" s="4"/>
      <c r="Q547" s="4"/>
      <c r="R547" s="4"/>
      <c r="S547" s="23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192"/>
      <c r="AI547" s="192"/>
      <c r="AJ547" s="192"/>
      <c r="AK547" s="192"/>
      <c r="AL547" s="192"/>
      <c r="AM547" s="192"/>
      <c r="AN547" s="192"/>
      <c r="AO547" s="192"/>
      <c r="AP547" s="192"/>
      <c r="AQ547" s="192"/>
      <c r="AR547" s="192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</row>
    <row r="548" spans="6:56" ht="15.75" x14ac:dyDescent="0.3">
      <c r="F548" s="207">
        <v>2017</v>
      </c>
      <c r="G548" s="198">
        <v>142299450030</v>
      </c>
      <c r="H548" s="198">
        <v>3516894803</v>
      </c>
      <c r="I548" s="208">
        <f t="shared" si="19"/>
        <v>2.4714746278067537E-2</v>
      </c>
      <c r="J548" s="4"/>
      <c r="K548" s="4"/>
      <c r="L548" s="4"/>
      <c r="M548" s="4"/>
      <c r="N548" s="203"/>
      <c r="O548" s="23"/>
      <c r="P548" s="4"/>
      <c r="Q548" s="4"/>
      <c r="R548" s="202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192"/>
      <c r="AI548" s="192"/>
      <c r="AJ548" s="192"/>
      <c r="AK548" s="192"/>
      <c r="AL548" s="192"/>
      <c r="AM548" s="192"/>
      <c r="AN548" s="192"/>
      <c r="AO548" s="192"/>
      <c r="AP548" s="192"/>
      <c r="AQ548" s="192"/>
      <c r="AR548" s="192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</row>
    <row r="549" spans="6:56" ht="15.75" x14ac:dyDescent="0.3">
      <c r="F549" s="207">
        <v>2018</v>
      </c>
      <c r="G549" s="198">
        <v>152337513910</v>
      </c>
      <c r="H549" s="133">
        <v>4155483488</v>
      </c>
      <c r="I549" s="208">
        <f t="shared" si="19"/>
        <v>2.7278136431024023E-2</v>
      </c>
      <c r="J549" s="4"/>
      <c r="K549" s="4"/>
      <c r="L549" s="4"/>
      <c r="M549" s="4"/>
      <c r="N549" s="203"/>
      <c r="O549" s="23"/>
      <c r="P549" s="4"/>
      <c r="Q549" s="4"/>
      <c r="R549" s="202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192"/>
      <c r="AI549" s="192"/>
      <c r="AJ549" s="192"/>
      <c r="AK549" s="192"/>
      <c r="AL549" s="192"/>
      <c r="AM549" s="192"/>
      <c r="AN549" s="192"/>
      <c r="AO549" s="192"/>
      <c r="AP549" s="192"/>
      <c r="AQ549" s="192"/>
      <c r="AR549" s="192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</row>
    <row r="550" spans="6:56" ht="15.75" x14ac:dyDescent="0.3">
      <c r="F550" s="207">
        <v>2019</v>
      </c>
      <c r="G550" s="198">
        <v>170570152783</v>
      </c>
      <c r="H550" s="133">
        <v>5109055459</v>
      </c>
      <c r="I550" s="208">
        <f t="shared" si="19"/>
        <v>2.9952810474994179E-2</v>
      </c>
      <c r="J550" s="4"/>
      <c r="K550" s="4"/>
      <c r="L550" s="4"/>
      <c r="M550" s="4"/>
      <c r="N550" s="203"/>
      <c r="O550" s="23"/>
      <c r="P550" s="4"/>
      <c r="Q550" s="4"/>
      <c r="R550" s="202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192"/>
      <c r="AI550" s="192"/>
      <c r="AJ550" s="192"/>
      <c r="AK550" s="192"/>
      <c r="AL550" s="192"/>
      <c r="AM550" s="192"/>
      <c r="AN550" s="192"/>
      <c r="AO550" s="192"/>
      <c r="AP550" s="192"/>
      <c r="AQ550" s="192"/>
      <c r="AR550" s="192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</row>
    <row r="551" spans="6:56" ht="15.75" x14ac:dyDescent="0.3">
      <c r="F551" s="207">
        <v>2020</v>
      </c>
      <c r="G551" s="133">
        <f>G550+23952</f>
        <v>170570176735</v>
      </c>
      <c r="H551" s="133">
        <v>5960525858</v>
      </c>
      <c r="I551" s="208">
        <f t="shared" si="19"/>
        <v>3.4944712915789197E-2</v>
      </c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192"/>
      <c r="AI551" s="192"/>
      <c r="AJ551" s="192"/>
      <c r="AK551" s="192"/>
      <c r="AL551" s="192"/>
      <c r="AM551" s="192"/>
      <c r="AN551" s="192"/>
      <c r="AO551" s="192"/>
      <c r="AP551" s="192"/>
      <c r="AQ551" s="192"/>
      <c r="AR551" s="192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</row>
    <row r="552" spans="6:56" ht="15.75" x14ac:dyDescent="0.3">
      <c r="F552" s="207">
        <v>2021</v>
      </c>
      <c r="G552" s="133">
        <v>194510200000</v>
      </c>
      <c r="H552" s="133">
        <v>6686626554</v>
      </c>
      <c r="I552" s="208">
        <f t="shared" si="19"/>
        <v>3.4376739903614312E-2</v>
      </c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192"/>
      <c r="AI552" s="192"/>
      <c r="AJ552" s="192"/>
      <c r="AK552" s="192"/>
      <c r="AL552" s="192"/>
      <c r="AM552" s="192"/>
      <c r="AN552" s="192"/>
      <c r="AO552" s="192"/>
      <c r="AP552" s="192"/>
      <c r="AQ552" s="192"/>
      <c r="AR552" s="192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</row>
    <row r="553" spans="6:56" ht="15.75" x14ac:dyDescent="0.3">
      <c r="F553" s="207">
        <v>2022</v>
      </c>
      <c r="G553" s="133">
        <v>231147700000</v>
      </c>
      <c r="H553" s="133">
        <v>8336626554</v>
      </c>
      <c r="I553" s="208">
        <f t="shared" si="19"/>
        <v>3.6066231911457476E-2</v>
      </c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192"/>
      <c r="AI553" s="192"/>
      <c r="AJ553" s="192"/>
      <c r="AK553" s="192"/>
      <c r="AL553" s="192"/>
      <c r="AM553" s="192"/>
      <c r="AN553" s="192"/>
      <c r="AO553" s="192"/>
      <c r="AP553" s="192"/>
      <c r="AQ553" s="192"/>
      <c r="AR553" s="192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</row>
    <row r="554" spans="6:56" ht="15.75" x14ac:dyDescent="0.3">
      <c r="F554" s="132">
        <v>2023</v>
      </c>
      <c r="G554" s="133">
        <v>223680029647</v>
      </c>
      <c r="H554" s="133">
        <v>10268433870</v>
      </c>
      <c r="I554" s="208">
        <f t="shared" si="19"/>
        <v>4.5906797697608942E-2</v>
      </c>
      <c r="J554" s="4"/>
      <c r="K554" s="4"/>
      <c r="L554" s="4"/>
      <c r="M554" s="4"/>
      <c r="N554" s="4"/>
      <c r="O554" s="8"/>
      <c r="P554" s="8"/>
      <c r="Q554" s="16"/>
      <c r="R554" s="8"/>
      <c r="S554" s="8"/>
      <c r="T554" s="8"/>
      <c r="U554" s="8"/>
      <c r="V554" s="8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209"/>
      <c r="AI554" s="209"/>
      <c r="AJ554" s="209"/>
      <c r="AK554" s="209"/>
      <c r="AL554" s="209"/>
      <c r="AM554" s="209"/>
      <c r="AN554" s="209"/>
      <c r="AO554" s="209"/>
      <c r="AP554" s="209"/>
      <c r="AQ554" s="209"/>
      <c r="AR554" s="209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</row>
    <row r="555" spans="6:56" ht="15.75" x14ac:dyDescent="0.3">
      <c r="F555" s="207">
        <v>2024</v>
      </c>
      <c r="G555" s="133">
        <v>297041500000</v>
      </c>
      <c r="H555" s="133">
        <v>11182324484</v>
      </c>
      <c r="I555" s="208">
        <f t="shared" si="19"/>
        <v>3.7645663935847347E-2</v>
      </c>
      <c r="J555" s="4"/>
      <c r="K555" s="4"/>
      <c r="L555" s="4"/>
      <c r="M555" s="4"/>
      <c r="N555" s="4"/>
      <c r="O555" s="8"/>
      <c r="P555" s="8"/>
      <c r="Q555" s="16"/>
      <c r="R555" s="8"/>
      <c r="S555" s="8"/>
      <c r="T555" s="8"/>
      <c r="U555" s="8"/>
      <c r="V555" s="8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209"/>
      <c r="AI555" s="209"/>
      <c r="AJ555" s="209"/>
      <c r="AK555" s="209"/>
      <c r="AL555" s="209"/>
      <c r="AM555" s="209"/>
      <c r="AN555" s="209"/>
      <c r="AO555" s="209"/>
      <c r="AP555" s="209"/>
      <c r="AQ555" s="209"/>
      <c r="AR555" s="209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</row>
    <row r="556" spans="6:56" ht="15.75" x14ac:dyDescent="0.3">
      <c r="F556" s="132">
        <v>2025</v>
      </c>
      <c r="G556" s="133">
        <v>309832150000</v>
      </c>
      <c r="H556" s="210">
        <v>10770275416</v>
      </c>
      <c r="I556" s="208">
        <f t="shared" si="19"/>
        <v>3.4761645671696755E-2</v>
      </c>
      <c r="J556" s="4"/>
      <c r="K556" s="4"/>
      <c r="L556" s="4"/>
      <c r="M556" s="4"/>
      <c r="N556" s="4"/>
      <c r="O556" s="8"/>
      <c r="P556" s="8"/>
      <c r="Q556" s="16"/>
      <c r="R556" s="8"/>
      <c r="S556" s="8"/>
      <c r="T556" s="8"/>
      <c r="U556" s="8"/>
      <c r="V556" s="8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209"/>
      <c r="AI556" s="209"/>
      <c r="AJ556" s="209"/>
      <c r="AK556" s="209"/>
      <c r="AL556" s="209"/>
      <c r="AM556" s="209"/>
      <c r="AN556" s="209"/>
      <c r="AO556" s="209"/>
      <c r="AP556" s="209"/>
      <c r="AQ556" s="209"/>
      <c r="AR556" s="209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</row>
    <row r="557" spans="6:56" ht="15.75" x14ac:dyDescent="0.3">
      <c r="F557" s="207">
        <v>2026</v>
      </c>
      <c r="G557" s="167">
        <v>332030596342</v>
      </c>
      <c r="H557" s="210">
        <v>12027715656</v>
      </c>
      <c r="I557" s="208">
        <f t="shared" si="19"/>
        <v>3.6224720819436611E-2</v>
      </c>
      <c r="J557" s="4"/>
      <c r="K557" s="4"/>
      <c r="L557" s="4"/>
      <c r="M557" s="4"/>
      <c r="N557" s="4"/>
      <c r="O557" s="8"/>
      <c r="P557" s="8"/>
      <c r="Q557" s="16"/>
      <c r="R557" s="8"/>
      <c r="S557" s="8"/>
      <c r="T557" s="8"/>
      <c r="U557" s="8"/>
      <c r="V557" s="8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209"/>
      <c r="AI557" s="209"/>
      <c r="AJ557" s="209"/>
      <c r="AK557" s="209"/>
      <c r="AL557" s="209"/>
      <c r="AM557" s="209"/>
      <c r="AN557" s="209"/>
      <c r="AO557" s="209"/>
      <c r="AP557" s="209"/>
      <c r="AQ557" s="209"/>
      <c r="AR557" s="209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</row>
    <row r="558" spans="6:56" ht="15.75" x14ac:dyDescent="0.3">
      <c r="F558" s="4" t="s">
        <v>7</v>
      </c>
      <c r="G558" s="4"/>
      <c r="H558" s="4"/>
      <c r="I558" s="4"/>
      <c r="J558" s="4"/>
      <c r="K558" s="4"/>
      <c r="L558" s="4"/>
      <c r="M558" s="4"/>
      <c r="N558" s="4"/>
      <c r="O558" s="8"/>
      <c r="P558" s="8"/>
      <c r="Q558" s="8"/>
      <c r="R558" s="8"/>
      <c r="S558" s="8"/>
      <c r="T558" s="8"/>
      <c r="U558" s="8"/>
      <c r="V558" s="8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</row>
    <row r="559" spans="6:56" ht="41.25" customHeight="1" x14ac:dyDescent="0.3">
      <c r="F559" s="4"/>
      <c r="G559" s="211"/>
      <c r="H559" s="211"/>
      <c r="I559" s="4"/>
      <c r="J559" s="8"/>
      <c r="K559" s="8"/>
      <c r="L559" s="4"/>
      <c r="M559" s="4"/>
      <c r="N559" s="4"/>
      <c r="O559" s="191"/>
      <c r="P559" s="191"/>
      <c r="Q559" s="8"/>
      <c r="R559" s="191"/>
      <c r="S559" s="191"/>
      <c r="T559" s="191"/>
      <c r="U559" s="8"/>
      <c r="V559" s="8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</row>
    <row r="560" spans="6:56" ht="15.75" x14ac:dyDescent="0.3">
      <c r="G560" s="191"/>
      <c r="H560" s="191"/>
      <c r="I560" s="4"/>
      <c r="J560" s="191"/>
      <c r="K560" s="191"/>
      <c r="L560" s="4"/>
      <c r="M560" s="4"/>
      <c r="N560" s="4"/>
      <c r="O560" s="212"/>
      <c r="P560" s="65"/>
      <c r="Q560" s="8"/>
      <c r="R560" s="191"/>
      <c r="S560" s="191"/>
      <c r="T560" s="191"/>
      <c r="U560" s="8"/>
      <c r="V560" s="8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</row>
    <row r="561" spans="6:55" ht="31.5" x14ac:dyDescent="0.5">
      <c r="F561" s="4"/>
      <c r="G561" s="213" t="s">
        <v>176</v>
      </c>
      <c r="H561" s="16"/>
      <c r="I561" s="4"/>
      <c r="J561" s="8"/>
      <c r="K561" s="16"/>
      <c r="L561" s="4"/>
      <c r="M561" s="4"/>
      <c r="N561" s="4"/>
      <c r="O561" s="212"/>
      <c r="P561" s="65"/>
      <c r="Q561" s="8"/>
      <c r="R561" s="8"/>
      <c r="S561" s="16"/>
      <c r="T561" s="16"/>
      <c r="U561" s="191"/>
      <c r="V561" s="64"/>
      <c r="W561" s="4"/>
      <c r="X561" s="191"/>
      <c r="Y561" s="191"/>
      <c r="Z561" s="191"/>
      <c r="AA561" s="191"/>
      <c r="AC561" s="4"/>
      <c r="AD561" s="4"/>
      <c r="AE561" s="4"/>
      <c r="AF561" s="4"/>
      <c r="AG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</row>
    <row r="562" spans="6:55" ht="15.75" x14ac:dyDescent="0.3">
      <c r="F562" s="4"/>
      <c r="G562" s="8"/>
      <c r="H562" s="16"/>
      <c r="I562" s="4"/>
      <c r="J562" s="8"/>
      <c r="K562" s="16"/>
      <c r="L562" s="4"/>
      <c r="M562" s="4"/>
      <c r="N562" s="4"/>
      <c r="O562" s="8"/>
      <c r="P562" s="16"/>
      <c r="Q562" s="8"/>
      <c r="R562" s="8"/>
      <c r="S562" s="16"/>
      <c r="T562" s="16"/>
      <c r="U562" s="191"/>
      <c r="V562" s="64"/>
      <c r="W562" s="4"/>
      <c r="X562" s="8"/>
      <c r="Y562" s="23"/>
      <c r="Z562" s="23"/>
      <c r="AA562" s="23"/>
      <c r="AC562" s="4"/>
      <c r="AD562" s="4"/>
      <c r="AE562" s="4"/>
      <c r="AF562" s="4"/>
      <c r="AG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</row>
    <row r="563" spans="6:55" ht="15.75" x14ac:dyDescent="0.3">
      <c r="F563" s="4"/>
      <c r="G563" s="8" t="s">
        <v>177</v>
      </c>
      <c r="H563" s="16"/>
      <c r="I563" s="4"/>
      <c r="J563" s="8"/>
      <c r="K563" s="16"/>
      <c r="L563" s="4"/>
      <c r="M563" s="4"/>
      <c r="N563" s="4"/>
      <c r="O563" s="64"/>
      <c r="P563" s="64"/>
      <c r="Q563" s="8"/>
      <c r="R563" s="8"/>
      <c r="S563" s="16"/>
      <c r="T563" s="16"/>
      <c r="U563" s="16"/>
      <c r="V563" s="64"/>
      <c r="W563" s="4"/>
      <c r="X563" s="4"/>
      <c r="Y563" s="23"/>
      <c r="Z563" s="23"/>
      <c r="AA563" s="23"/>
      <c r="AC563" s="4"/>
      <c r="AD563" s="4"/>
      <c r="AE563" s="4"/>
      <c r="AF563" s="4"/>
      <c r="AG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</row>
    <row r="564" spans="6:55" ht="16.5" customHeight="1" x14ac:dyDescent="0.35">
      <c r="F564" s="4"/>
      <c r="G564" s="214" t="s">
        <v>16</v>
      </c>
      <c r="H564" s="214" t="s">
        <v>178</v>
      </c>
      <c r="I564" s="4"/>
      <c r="J564" s="8"/>
      <c r="K564" s="16"/>
      <c r="L564" s="4"/>
      <c r="M564" s="4"/>
      <c r="N564" s="4"/>
      <c r="O564" s="8"/>
      <c r="P564" s="8"/>
      <c r="Q564" s="8"/>
      <c r="R564" s="64"/>
      <c r="S564" s="64"/>
      <c r="T564" s="64"/>
      <c r="U564" s="16"/>
      <c r="V564" s="64"/>
      <c r="W564" s="4"/>
      <c r="X564" s="4"/>
      <c r="Y564" s="23"/>
      <c r="Z564" s="23"/>
      <c r="AA564" s="23"/>
      <c r="AC564" s="4"/>
      <c r="AD564" s="4"/>
      <c r="AE564" s="4"/>
      <c r="AF564" s="4"/>
      <c r="AG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</row>
    <row r="565" spans="6:55" ht="15.75" x14ac:dyDescent="0.3">
      <c r="F565" s="4"/>
      <c r="G565" s="144" t="s">
        <v>179</v>
      </c>
      <c r="H565" s="167">
        <v>4</v>
      </c>
      <c r="I565" s="4"/>
      <c r="J565" s="8"/>
      <c r="K565" s="16"/>
      <c r="L565" s="4"/>
      <c r="M565" s="4"/>
      <c r="N565" s="4"/>
      <c r="O565" s="8"/>
      <c r="P565" s="8"/>
      <c r="Q565" s="8"/>
      <c r="R565" s="8"/>
      <c r="S565" s="8"/>
      <c r="T565" s="8"/>
      <c r="U565" s="16"/>
      <c r="V565" s="64"/>
      <c r="W565" s="4"/>
      <c r="X565" s="4"/>
      <c r="Y565" s="23"/>
      <c r="Z565" s="23"/>
      <c r="AA565" s="23"/>
      <c r="AC565" s="4"/>
      <c r="AD565" s="4"/>
      <c r="AE565" s="4"/>
      <c r="AF565" s="4"/>
      <c r="AG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</row>
    <row r="566" spans="6:55" ht="15.75" x14ac:dyDescent="0.3">
      <c r="F566" s="4"/>
      <c r="G566" s="144" t="s">
        <v>180</v>
      </c>
      <c r="H566" s="167">
        <v>454</v>
      </c>
      <c r="I566" s="4"/>
      <c r="J566" s="8"/>
      <c r="K566" s="16"/>
      <c r="L566" s="4"/>
      <c r="M566" s="4"/>
      <c r="N566" s="4"/>
      <c r="O566" s="8"/>
      <c r="P566" s="8"/>
      <c r="Q566" s="8"/>
      <c r="R566" s="8"/>
      <c r="S566" s="8"/>
      <c r="T566" s="8"/>
      <c r="U566" s="64"/>
      <c r="V566" s="8"/>
      <c r="W566" s="4"/>
      <c r="X566" s="4"/>
      <c r="Y566" s="23"/>
      <c r="Z566" s="23"/>
      <c r="AA566" s="23"/>
      <c r="AB566" s="4"/>
      <c r="AC566" s="4"/>
      <c r="AD566" s="4"/>
      <c r="AE566" s="4"/>
      <c r="AF566" s="4"/>
      <c r="AG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</row>
    <row r="567" spans="6:55" ht="15.75" x14ac:dyDescent="0.3">
      <c r="G567" s="144" t="s">
        <v>181</v>
      </c>
      <c r="H567" s="167">
        <v>127</v>
      </c>
      <c r="O567" s="64"/>
      <c r="P567" s="64"/>
      <c r="Q567" s="64"/>
      <c r="R567" s="64"/>
      <c r="S567" s="64"/>
      <c r="T567" s="64"/>
      <c r="U567" s="8"/>
      <c r="V567" s="8"/>
      <c r="W567" s="4"/>
    </row>
    <row r="568" spans="6:55" ht="15.75" x14ac:dyDescent="0.3">
      <c r="G568" s="144" t="s">
        <v>182</v>
      </c>
      <c r="H568" s="167">
        <v>2</v>
      </c>
      <c r="U568" s="4"/>
    </row>
    <row r="569" spans="6:55" x14ac:dyDescent="0.25">
      <c r="G569" s="144" t="s">
        <v>183</v>
      </c>
      <c r="H569" s="167">
        <v>362</v>
      </c>
    </row>
    <row r="570" spans="6:55" x14ac:dyDescent="0.25">
      <c r="G570" s="146" t="s">
        <v>90</v>
      </c>
      <c r="H570" s="186">
        <f>SUM(H565:H569)</f>
        <v>949</v>
      </c>
      <c r="I570" s="150"/>
    </row>
    <row r="571" spans="6:55" ht="15.75" x14ac:dyDescent="0.3">
      <c r="G571" s="4" t="s">
        <v>7</v>
      </c>
      <c r="H571" s="150"/>
      <c r="I571" s="150"/>
    </row>
    <row r="573" spans="6:55" x14ac:dyDescent="0.25">
      <c r="G573" t="s">
        <v>184</v>
      </c>
    </row>
    <row r="574" spans="6:55" ht="19.5" x14ac:dyDescent="0.35">
      <c r="G574" s="214" t="s">
        <v>185</v>
      </c>
      <c r="H574" s="214" t="s">
        <v>178</v>
      </c>
      <c r="S574" s="150"/>
      <c r="T574" s="150"/>
    </row>
    <row r="575" spans="6:55" x14ac:dyDescent="0.25">
      <c r="G575" s="144" t="s">
        <v>186</v>
      </c>
      <c r="H575" s="167">
        <v>927</v>
      </c>
      <c r="S575" s="215"/>
      <c r="T575" s="150"/>
    </row>
    <row r="576" spans="6:55" x14ac:dyDescent="0.25">
      <c r="G576" s="144" t="s">
        <v>187</v>
      </c>
      <c r="H576" s="167">
        <v>22</v>
      </c>
    </row>
    <row r="577" spans="6:20" x14ac:dyDescent="0.25">
      <c r="G577" s="146" t="s">
        <v>90</v>
      </c>
      <c r="H577" s="186">
        <f>SUM(H575:H576)</f>
        <v>949</v>
      </c>
    </row>
    <row r="578" spans="6:20" ht="15.75" x14ac:dyDescent="0.3">
      <c r="G578" s="4" t="s">
        <v>7</v>
      </c>
    </row>
    <row r="582" spans="6:20" x14ac:dyDescent="0.25">
      <c r="G582" t="s">
        <v>188</v>
      </c>
    </row>
    <row r="583" spans="6:20" ht="19.5" x14ac:dyDescent="0.35">
      <c r="G583" s="214" t="s">
        <v>9</v>
      </c>
      <c r="H583" s="214" t="s">
        <v>178</v>
      </c>
    </row>
    <row r="584" spans="6:20" x14ac:dyDescent="0.25">
      <c r="G584" s="144" t="s">
        <v>153</v>
      </c>
      <c r="H584" s="144">
        <v>473</v>
      </c>
    </row>
    <row r="585" spans="6:20" x14ac:dyDescent="0.25">
      <c r="G585" s="144" t="s">
        <v>154</v>
      </c>
      <c r="H585" s="144">
        <v>476</v>
      </c>
    </row>
    <row r="586" spans="6:20" x14ac:dyDescent="0.25">
      <c r="G586" s="144" t="s">
        <v>90</v>
      </c>
      <c r="H586" s="186">
        <f>SUM(H584:H585)</f>
        <v>949</v>
      </c>
    </row>
    <row r="587" spans="6:20" ht="15.75" x14ac:dyDescent="0.3">
      <c r="G587" s="4" t="s">
        <v>7</v>
      </c>
      <c r="H587" s="216"/>
    </row>
    <row r="588" spans="6:20" ht="15.75" x14ac:dyDescent="0.3">
      <c r="G588" s="4"/>
      <c r="H588" s="216"/>
    </row>
    <row r="589" spans="6:20" x14ac:dyDescent="0.25">
      <c r="H589" s="216"/>
    </row>
    <row r="590" spans="6:20" x14ac:dyDescent="0.25">
      <c r="H590" s="216"/>
    </row>
    <row r="591" spans="6:20" ht="15.75" customHeight="1" x14ac:dyDescent="0.35">
      <c r="F591" s="193" t="s">
        <v>189</v>
      </c>
      <c r="G591" s="193"/>
      <c r="H591" s="193"/>
      <c r="I591" s="193"/>
    </row>
    <row r="592" spans="6:20" ht="30" customHeight="1" x14ac:dyDescent="0.25">
      <c r="F592" s="217" t="s">
        <v>9</v>
      </c>
      <c r="G592" s="217" t="s">
        <v>190</v>
      </c>
      <c r="H592" s="217" t="s">
        <v>191</v>
      </c>
      <c r="I592" s="217" t="s">
        <v>192</v>
      </c>
      <c r="S592" s="218"/>
      <c r="T592" s="218"/>
    </row>
    <row r="593" spans="6:20" ht="30" customHeight="1" x14ac:dyDescent="0.25">
      <c r="F593" s="219" t="s">
        <v>153</v>
      </c>
      <c r="G593" s="167">
        <v>84826</v>
      </c>
      <c r="H593" s="167">
        <v>14469</v>
      </c>
      <c r="I593" s="220">
        <f>H593/$H$595</f>
        <v>0.48296004539537368</v>
      </c>
      <c r="L593" t="s">
        <v>193</v>
      </c>
      <c r="S593" s="218"/>
      <c r="T593" s="218"/>
    </row>
    <row r="594" spans="6:20" ht="30" customHeight="1" x14ac:dyDescent="0.25">
      <c r="F594" s="219" t="s">
        <v>154</v>
      </c>
      <c r="G594" s="167">
        <v>87083</v>
      </c>
      <c r="H594" s="167">
        <v>15490</v>
      </c>
      <c r="I594" s="220">
        <f>H594/$H$595</f>
        <v>0.51703995460462637</v>
      </c>
      <c r="S594" s="218"/>
      <c r="T594" s="218"/>
    </row>
    <row r="595" spans="6:20" ht="30" customHeight="1" x14ac:dyDescent="0.25">
      <c r="F595" s="221" t="s">
        <v>90</v>
      </c>
      <c r="G595" s="167">
        <f>SUM(G593:G594)</f>
        <v>171909</v>
      </c>
      <c r="H595" s="222">
        <f>SUM(H593:H594)</f>
        <v>29959</v>
      </c>
      <c r="I595" s="220">
        <f>H595/$H$595</f>
        <v>1</v>
      </c>
      <c r="S595" s="218"/>
      <c r="T595" s="218"/>
    </row>
    <row r="596" spans="6:20" ht="15.75" x14ac:dyDescent="0.3">
      <c r="F596" s="4" t="s">
        <v>126</v>
      </c>
      <c r="G596" s="150"/>
      <c r="H596" s="150"/>
      <c r="I596" s="223"/>
    </row>
    <row r="597" spans="6:20" x14ac:dyDescent="0.25">
      <c r="F597" s="224"/>
      <c r="G597" s="150"/>
      <c r="H597" s="150"/>
      <c r="I597" s="223"/>
      <c r="K597" s="225"/>
      <c r="L597" s="225"/>
      <c r="M597" s="225"/>
      <c r="N597" s="225"/>
    </row>
    <row r="598" spans="6:20" x14ac:dyDescent="0.25">
      <c r="F598" s="224"/>
      <c r="G598" s="150"/>
      <c r="H598" s="150"/>
      <c r="I598" s="223"/>
      <c r="K598" s="225"/>
      <c r="L598" s="225"/>
      <c r="M598" s="225"/>
      <c r="N598" s="226"/>
    </row>
    <row r="599" spans="6:20" x14ac:dyDescent="0.25">
      <c r="F599" s="224"/>
      <c r="G599" s="150"/>
      <c r="H599" s="150"/>
      <c r="I599" s="223"/>
      <c r="K599" s="225"/>
      <c r="L599" s="225"/>
      <c r="M599" s="225"/>
      <c r="N599" s="226"/>
    </row>
    <row r="600" spans="6:20" x14ac:dyDescent="0.25">
      <c r="G600" s="227" t="s">
        <v>194</v>
      </c>
      <c r="H600" s="227"/>
      <c r="I600" s="226"/>
      <c r="K600" s="227"/>
      <c r="L600" s="227"/>
      <c r="M600" s="227"/>
      <c r="N600" s="226"/>
    </row>
    <row r="601" spans="6:20" ht="39" x14ac:dyDescent="0.35">
      <c r="G601" s="214" t="s">
        <v>195</v>
      </c>
      <c r="H601" s="214" t="s">
        <v>196</v>
      </c>
    </row>
    <row r="602" spans="6:20" x14ac:dyDescent="0.25">
      <c r="G602" s="219" t="s">
        <v>91</v>
      </c>
      <c r="H602" s="144">
        <v>145</v>
      </c>
    </row>
    <row r="603" spans="6:20" x14ac:dyDescent="0.25">
      <c r="G603" s="219" t="s">
        <v>92</v>
      </c>
      <c r="H603" s="144">
        <v>5</v>
      </c>
    </row>
    <row r="604" spans="6:20" x14ac:dyDescent="0.25">
      <c r="G604" s="219" t="s">
        <v>93</v>
      </c>
      <c r="H604" s="144">
        <v>89</v>
      </c>
      <c r="I604" s="225"/>
    </row>
    <row r="605" spans="6:20" x14ac:dyDescent="0.25">
      <c r="G605" s="219" t="s">
        <v>94</v>
      </c>
      <c r="H605" s="144">
        <v>4</v>
      </c>
      <c r="I605" s="226"/>
    </row>
    <row r="606" spans="6:20" x14ac:dyDescent="0.25">
      <c r="G606" s="219" t="s">
        <v>95</v>
      </c>
      <c r="H606" s="144">
        <v>187</v>
      </c>
      <c r="I606" s="226"/>
    </row>
    <row r="607" spans="6:20" x14ac:dyDescent="0.25">
      <c r="G607" s="219" t="s">
        <v>98</v>
      </c>
      <c r="H607" s="144">
        <v>15</v>
      </c>
      <c r="I607" s="226"/>
    </row>
    <row r="608" spans="6:20" x14ac:dyDescent="0.25">
      <c r="G608" s="219" t="s">
        <v>99</v>
      </c>
      <c r="H608" s="144">
        <v>1</v>
      </c>
      <c r="I608" s="226"/>
    </row>
    <row r="609" spans="7:9" x14ac:dyDescent="0.25">
      <c r="G609" s="219" t="s">
        <v>100</v>
      </c>
      <c r="H609" s="144">
        <v>3</v>
      </c>
      <c r="I609" s="226"/>
    </row>
    <row r="610" spans="7:9" x14ac:dyDescent="0.25">
      <c r="G610" s="219" t="s">
        <v>102</v>
      </c>
      <c r="H610" s="144">
        <v>1</v>
      </c>
      <c r="I610" s="226"/>
    </row>
    <row r="611" spans="7:9" x14ac:dyDescent="0.25">
      <c r="G611" s="219" t="s">
        <v>105</v>
      </c>
      <c r="H611" s="144">
        <v>52</v>
      </c>
      <c r="I611" s="226"/>
    </row>
    <row r="612" spans="7:9" x14ac:dyDescent="0.25">
      <c r="G612" s="219" t="s">
        <v>106</v>
      </c>
      <c r="H612" s="144">
        <v>1</v>
      </c>
      <c r="I612" s="226"/>
    </row>
    <row r="613" spans="7:9" x14ac:dyDescent="0.25">
      <c r="G613" s="219" t="s">
        <v>108</v>
      </c>
      <c r="H613" s="144">
        <v>22</v>
      </c>
      <c r="I613" s="226"/>
    </row>
    <row r="614" spans="7:9" x14ac:dyDescent="0.25">
      <c r="G614" s="219" t="s">
        <v>109</v>
      </c>
      <c r="H614" s="144">
        <v>122</v>
      </c>
      <c r="I614" s="226"/>
    </row>
    <row r="615" spans="7:9" x14ac:dyDescent="0.25">
      <c r="G615" s="219" t="s">
        <v>111</v>
      </c>
      <c r="H615" s="144">
        <v>21</v>
      </c>
      <c r="I615" s="226"/>
    </row>
    <row r="616" spans="7:9" x14ac:dyDescent="0.25">
      <c r="G616" s="219" t="s">
        <v>112</v>
      </c>
      <c r="H616" s="144">
        <v>44</v>
      </c>
      <c r="I616" s="226"/>
    </row>
    <row r="617" spans="7:9" x14ac:dyDescent="0.25">
      <c r="G617" s="219" t="s">
        <v>114</v>
      </c>
      <c r="H617" s="144">
        <v>3</v>
      </c>
      <c r="I617" s="226"/>
    </row>
    <row r="618" spans="7:9" x14ac:dyDescent="0.25">
      <c r="G618" s="219" t="s">
        <v>116</v>
      </c>
      <c r="H618" s="144">
        <v>86</v>
      </c>
      <c r="I618" s="226"/>
    </row>
    <row r="619" spans="7:9" x14ac:dyDescent="0.25">
      <c r="G619" s="219" t="s">
        <v>117</v>
      </c>
      <c r="H619" s="144">
        <v>1</v>
      </c>
      <c r="I619" s="226"/>
    </row>
    <row r="620" spans="7:9" x14ac:dyDescent="0.25">
      <c r="G620" s="219" t="s">
        <v>119</v>
      </c>
      <c r="H620" s="144">
        <v>5</v>
      </c>
      <c r="I620" s="226"/>
    </row>
    <row r="621" spans="7:9" x14ac:dyDescent="0.25">
      <c r="G621" s="219" t="s">
        <v>121</v>
      </c>
      <c r="H621" s="144">
        <v>142</v>
      </c>
      <c r="I621" s="226"/>
    </row>
    <row r="622" spans="7:9" x14ac:dyDescent="0.25">
      <c r="G622" s="219"/>
      <c r="H622" s="144"/>
      <c r="I622" s="226"/>
    </row>
    <row r="623" spans="7:9" x14ac:dyDescent="0.25">
      <c r="G623" s="219"/>
      <c r="H623" s="144"/>
      <c r="I623" s="226"/>
    </row>
    <row r="624" spans="7:9" x14ac:dyDescent="0.25">
      <c r="G624" s="219"/>
      <c r="H624" s="144"/>
      <c r="I624" s="226"/>
    </row>
    <row r="625" spans="6:9" x14ac:dyDescent="0.25">
      <c r="G625" s="219"/>
      <c r="H625" s="144"/>
      <c r="I625" s="226"/>
    </row>
    <row r="626" spans="6:9" x14ac:dyDescent="0.25">
      <c r="G626" s="219"/>
      <c r="H626" s="144"/>
      <c r="I626" s="226"/>
    </row>
    <row r="627" spans="6:9" x14ac:dyDescent="0.25">
      <c r="G627" s="219"/>
      <c r="H627" s="144"/>
      <c r="I627" s="226"/>
    </row>
    <row r="628" spans="6:9" x14ac:dyDescent="0.25">
      <c r="G628" s="219"/>
      <c r="H628" s="144"/>
      <c r="I628" s="226"/>
    </row>
    <row r="629" spans="6:9" x14ac:dyDescent="0.25">
      <c r="G629" s="219"/>
      <c r="H629" s="144"/>
      <c r="I629" s="226"/>
    </row>
    <row r="630" spans="6:9" x14ac:dyDescent="0.25">
      <c r="G630" s="219"/>
      <c r="H630" s="144"/>
      <c r="I630" s="226"/>
    </row>
    <row r="631" spans="6:9" x14ac:dyDescent="0.25">
      <c r="G631" s="167"/>
      <c r="H631" s="167"/>
      <c r="I631" s="226"/>
    </row>
    <row r="632" spans="6:9" x14ac:dyDescent="0.25">
      <c r="G632" s="167"/>
      <c r="H632" s="167"/>
      <c r="I632" s="226"/>
    </row>
    <row r="633" spans="6:9" x14ac:dyDescent="0.25">
      <c r="G633" s="167"/>
      <c r="H633" s="167"/>
      <c r="I633" s="226"/>
    </row>
    <row r="634" spans="6:9" x14ac:dyDescent="0.25">
      <c r="G634" s="186" t="s">
        <v>90</v>
      </c>
      <c r="H634" s="186">
        <f>SUM(H602:H633)</f>
        <v>949</v>
      </c>
      <c r="I634" s="226"/>
    </row>
    <row r="635" spans="6:9" x14ac:dyDescent="0.25">
      <c r="G635" s="228" t="s">
        <v>7</v>
      </c>
      <c r="H635" s="228"/>
    </row>
    <row r="639" spans="6:9" ht="32.25" customHeight="1" x14ac:dyDescent="0.5">
      <c r="F639" s="229" t="s">
        <v>197</v>
      </c>
      <c r="G639" s="229"/>
      <c r="H639" s="229"/>
      <c r="I639" s="229"/>
    </row>
    <row r="640" spans="6:9" x14ac:dyDescent="0.25">
      <c r="F640" t="s">
        <v>198</v>
      </c>
    </row>
    <row r="641" spans="6:15" ht="39" x14ac:dyDescent="0.35">
      <c r="F641" s="214" t="s">
        <v>199</v>
      </c>
      <c r="G641" s="214" t="s">
        <v>153</v>
      </c>
      <c r="H641" s="214" t="s">
        <v>154</v>
      </c>
      <c r="I641" s="214" t="s">
        <v>90</v>
      </c>
    </row>
    <row r="642" spans="6:15" x14ac:dyDescent="0.25">
      <c r="F642" s="144" t="s">
        <v>200</v>
      </c>
      <c r="G642" s="167">
        <v>603</v>
      </c>
      <c r="H642" s="167">
        <v>1054</v>
      </c>
      <c r="I642" s="186">
        <f t="shared" ref="I642:I648" si="20">G642+H642</f>
        <v>1657</v>
      </c>
      <c r="J642" s="230"/>
    </row>
    <row r="643" spans="6:15" x14ac:dyDescent="0.25">
      <c r="F643" s="144" t="s">
        <v>186</v>
      </c>
      <c r="G643" s="167">
        <v>5005</v>
      </c>
      <c r="H643" s="167">
        <v>1121</v>
      </c>
      <c r="I643" s="186">
        <f t="shared" si="20"/>
        <v>6126</v>
      </c>
      <c r="J643" s="230"/>
    </row>
    <row r="644" spans="6:15" x14ac:dyDescent="0.25">
      <c r="F644" s="144" t="s">
        <v>187</v>
      </c>
      <c r="G644" s="167">
        <v>6345</v>
      </c>
      <c r="H644" s="167">
        <v>750</v>
      </c>
      <c r="I644" s="186">
        <f t="shared" si="20"/>
        <v>7095</v>
      </c>
      <c r="J644" s="230"/>
      <c r="K644" s="150"/>
    </row>
    <row r="645" spans="6:15" x14ac:dyDescent="0.25">
      <c r="F645" s="144" t="s">
        <v>201</v>
      </c>
      <c r="G645" s="167">
        <v>1157</v>
      </c>
      <c r="H645" s="167">
        <v>136</v>
      </c>
      <c r="I645" s="186">
        <f t="shared" si="20"/>
        <v>1293</v>
      </c>
    </row>
    <row r="646" spans="6:15" x14ac:dyDescent="0.25">
      <c r="F646" s="144" t="s">
        <v>202</v>
      </c>
      <c r="G646" s="167">
        <v>16</v>
      </c>
      <c r="H646" s="167">
        <v>33</v>
      </c>
      <c r="I646" s="186">
        <f t="shared" si="20"/>
        <v>49</v>
      </c>
    </row>
    <row r="647" spans="6:15" x14ac:dyDescent="0.25">
      <c r="F647" s="144" t="s">
        <v>203</v>
      </c>
      <c r="G647" s="167"/>
      <c r="H647" s="167">
        <v>1</v>
      </c>
      <c r="I647" s="186">
        <f t="shared" si="20"/>
        <v>1</v>
      </c>
    </row>
    <row r="648" spans="6:15" x14ac:dyDescent="0.25">
      <c r="F648" s="146" t="s">
        <v>90</v>
      </c>
      <c r="G648" s="186">
        <f>SUM(G642:G647)</f>
        <v>13126</v>
      </c>
      <c r="H648" s="186">
        <f>SUM(H642:H647)</f>
        <v>3095</v>
      </c>
      <c r="I648" s="186">
        <f t="shared" si="20"/>
        <v>16221</v>
      </c>
    </row>
    <row r="649" spans="6:15" x14ac:dyDescent="0.25">
      <c r="F649" s="228" t="s">
        <v>7</v>
      </c>
      <c r="J649" s="150"/>
    </row>
    <row r="650" spans="6:15" x14ac:dyDescent="0.25">
      <c r="I650" s="150"/>
      <c r="J650" s="150"/>
      <c r="K650" s="150">
        <f>I647+I646+I642</f>
        <v>1707</v>
      </c>
    </row>
    <row r="651" spans="6:15" x14ac:dyDescent="0.25">
      <c r="K651" s="150">
        <f>I645+I644+I643</f>
        <v>14514</v>
      </c>
    </row>
    <row r="652" spans="6:15" x14ac:dyDescent="0.25">
      <c r="H652" s="150"/>
      <c r="I652" s="150"/>
    </row>
    <row r="653" spans="6:15" ht="19.5" x14ac:dyDescent="0.35">
      <c r="F653" s="193" t="s">
        <v>204</v>
      </c>
      <c r="G653" s="193"/>
      <c r="H653" s="193"/>
      <c r="I653" s="193"/>
    </row>
    <row r="654" spans="6:15" ht="21" x14ac:dyDescent="0.35">
      <c r="F654" s="231" t="s">
        <v>205</v>
      </c>
      <c r="G654" s="231" t="s">
        <v>153</v>
      </c>
      <c r="H654" s="231" t="s">
        <v>154</v>
      </c>
      <c r="I654" s="231" t="s">
        <v>90</v>
      </c>
    </row>
    <row r="655" spans="6:15" ht="15.75" x14ac:dyDescent="0.25">
      <c r="F655" s="232" t="s">
        <v>206</v>
      </c>
      <c r="G655" s="233">
        <v>4274</v>
      </c>
      <c r="H655" s="233">
        <v>4737</v>
      </c>
      <c r="I655" s="233">
        <f>SUM(G655:H655)</f>
        <v>9011</v>
      </c>
    </row>
    <row r="656" spans="6:15" ht="18" customHeight="1" x14ac:dyDescent="0.3">
      <c r="F656" s="232" t="s">
        <v>207</v>
      </c>
      <c r="G656" s="233">
        <v>3965</v>
      </c>
      <c r="H656" s="233">
        <v>4165</v>
      </c>
      <c r="I656" s="233">
        <f t="shared" ref="I656:I663" si="21">SUM(G656:H656)</f>
        <v>8130</v>
      </c>
      <c r="L656" s="234"/>
      <c r="M656" s="234"/>
      <c r="N656" s="234"/>
      <c r="O656" s="234"/>
    </row>
    <row r="657" spans="6:9" ht="15.75" x14ac:dyDescent="0.25">
      <c r="F657" s="232" t="s">
        <v>208</v>
      </c>
      <c r="G657" s="233">
        <v>10243</v>
      </c>
      <c r="H657" s="233">
        <v>10713</v>
      </c>
      <c r="I657" s="233">
        <f t="shared" si="21"/>
        <v>20956</v>
      </c>
    </row>
    <row r="658" spans="6:9" ht="15.75" x14ac:dyDescent="0.25">
      <c r="F658" s="232" t="s">
        <v>209</v>
      </c>
      <c r="G658" s="233">
        <v>2881</v>
      </c>
      <c r="H658" s="233">
        <v>3033</v>
      </c>
      <c r="I658" s="233">
        <f t="shared" si="21"/>
        <v>5914</v>
      </c>
    </row>
    <row r="659" spans="6:9" ht="15.75" x14ac:dyDescent="0.25">
      <c r="F659" s="232" t="s">
        <v>210</v>
      </c>
      <c r="G659" s="233">
        <v>4577</v>
      </c>
      <c r="H659" s="233">
        <v>4717</v>
      </c>
      <c r="I659" s="233">
        <f t="shared" si="21"/>
        <v>9294</v>
      </c>
    </row>
    <row r="660" spans="6:9" ht="15.75" x14ac:dyDescent="0.25">
      <c r="F660" s="232" t="s">
        <v>211</v>
      </c>
      <c r="G660" s="233">
        <v>5255</v>
      </c>
      <c r="H660" s="233">
        <v>5307</v>
      </c>
      <c r="I660" s="233">
        <f t="shared" si="21"/>
        <v>10562</v>
      </c>
    </row>
    <row r="661" spans="6:9" ht="15.75" x14ac:dyDescent="0.25">
      <c r="F661" s="232" t="s">
        <v>212</v>
      </c>
      <c r="G661" s="233">
        <v>5869</v>
      </c>
      <c r="H661" s="233">
        <v>6292</v>
      </c>
      <c r="I661" s="233">
        <f t="shared" si="21"/>
        <v>12161</v>
      </c>
    </row>
    <row r="662" spans="6:9" ht="15.75" x14ac:dyDescent="0.25">
      <c r="F662" s="232" t="s">
        <v>213</v>
      </c>
      <c r="G662" s="233">
        <v>29454</v>
      </c>
      <c r="H662" s="233">
        <v>30423</v>
      </c>
      <c r="I662" s="233">
        <f t="shared" si="21"/>
        <v>59877</v>
      </c>
    </row>
    <row r="663" spans="6:9" ht="15.75" x14ac:dyDescent="0.25">
      <c r="F663" s="232" t="s">
        <v>214</v>
      </c>
      <c r="G663" s="233">
        <v>9914</v>
      </c>
      <c r="H663" s="233">
        <v>10214</v>
      </c>
      <c r="I663" s="233">
        <f t="shared" si="21"/>
        <v>20128</v>
      </c>
    </row>
    <row r="664" spans="6:9" ht="15.75" x14ac:dyDescent="0.25">
      <c r="F664" s="232" t="s">
        <v>215</v>
      </c>
      <c r="G664" s="233">
        <v>5004</v>
      </c>
      <c r="H664" s="233">
        <v>5090</v>
      </c>
      <c r="I664" s="233">
        <f>SUM(G664:H664)</f>
        <v>10094</v>
      </c>
    </row>
    <row r="665" spans="6:9" ht="15.75" x14ac:dyDescent="0.25">
      <c r="F665" s="235" t="s">
        <v>90</v>
      </c>
      <c r="G665" s="236">
        <f>SUM(G655:G664)</f>
        <v>81436</v>
      </c>
      <c r="H665" s="236">
        <f>SUM(H655:H664)</f>
        <v>84691</v>
      </c>
      <c r="I665" s="236">
        <f>SUM(G665:H665)</f>
        <v>166127</v>
      </c>
    </row>
    <row r="666" spans="6:9" x14ac:dyDescent="0.25">
      <c r="F666" s="228" t="s">
        <v>7</v>
      </c>
      <c r="G666" s="237"/>
      <c r="H666" s="237"/>
      <c r="I666" s="237"/>
    </row>
    <row r="667" spans="6:9" x14ac:dyDescent="0.25">
      <c r="F667" s="238"/>
      <c r="G667" s="239"/>
      <c r="H667" s="237"/>
      <c r="I667" s="239"/>
    </row>
    <row r="668" spans="6:9" x14ac:dyDescent="0.25">
      <c r="F668" s="238"/>
      <c r="G668" s="239"/>
      <c r="H668" s="239"/>
      <c r="I668" s="239"/>
    </row>
    <row r="672" spans="6:9" ht="19.5" x14ac:dyDescent="0.35">
      <c r="F672" s="193" t="s">
        <v>216</v>
      </c>
      <c r="G672" s="193"/>
    </row>
    <row r="673" spans="6:8" ht="21" x14ac:dyDescent="0.35">
      <c r="F673" s="240" t="s">
        <v>217</v>
      </c>
      <c r="G673" s="240" t="s">
        <v>218</v>
      </c>
    </row>
    <row r="674" spans="6:8" x14ac:dyDescent="0.25">
      <c r="F674" s="144">
        <v>2016</v>
      </c>
      <c r="G674" s="167">
        <v>6556</v>
      </c>
    </row>
    <row r="675" spans="6:8" x14ac:dyDescent="0.25">
      <c r="F675" s="144">
        <v>2017</v>
      </c>
      <c r="G675" s="167">
        <v>15479</v>
      </c>
    </row>
    <row r="676" spans="6:8" x14ac:dyDescent="0.25">
      <c r="F676" s="144">
        <v>2018</v>
      </c>
      <c r="G676" s="167">
        <v>22069</v>
      </c>
    </row>
    <row r="677" spans="6:8" x14ac:dyDescent="0.25">
      <c r="F677" s="144">
        <v>2019</v>
      </c>
      <c r="G677" s="167">
        <v>32790</v>
      </c>
    </row>
    <row r="678" spans="6:8" x14ac:dyDescent="0.25">
      <c r="F678" s="144">
        <v>2020</v>
      </c>
      <c r="G678" s="167">
        <v>31211</v>
      </c>
    </row>
    <row r="679" spans="6:8" x14ac:dyDescent="0.25">
      <c r="F679" s="144">
        <v>2021</v>
      </c>
      <c r="G679" s="167">
        <v>39151</v>
      </c>
    </row>
    <row r="680" spans="6:8" x14ac:dyDescent="0.25">
      <c r="F680" s="144">
        <v>2022</v>
      </c>
      <c r="G680" s="167">
        <v>35415</v>
      </c>
    </row>
    <row r="681" spans="6:8" x14ac:dyDescent="0.25">
      <c r="F681" s="144">
        <v>2023</v>
      </c>
      <c r="G681" s="167">
        <v>62165</v>
      </c>
    </row>
    <row r="682" spans="6:8" x14ac:dyDescent="0.25">
      <c r="F682" s="144">
        <v>2024</v>
      </c>
      <c r="G682" s="167">
        <v>36321</v>
      </c>
    </row>
    <row r="683" spans="6:8" x14ac:dyDescent="0.25">
      <c r="F683" s="144">
        <v>2025</v>
      </c>
      <c r="G683" s="167"/>
    </row>
    <row r="684" spans="6:8" ht="15.75" x14ac:dyDescent="0.3">
      <c r="F684" s="4" t="s">
        <v>126</v>
      </c>
    </row>
    <row r="685" spans="6:8" ht="15.75" x14ac:dyDescent="0.3">
      <c r="F685" s="4"/>
    </row>
    <row r="686" spans="6:8" ht="15.75" x14ac:dyDescent="0.3">
      <c r="F686" s="4"/>
    </row>
    <row r="687" spans="6:8" ht="15.75" x14ac:dyDescent="0.3">
      <c r="F687" s="241" t="s">
        <v>219</v>
      </c>
      <c r="G687" s="241"/>
      <c r="H687" s="176"/>
    </row>
    <row r="688" spans="6:8" ht="15.75" x14ac:dyDescent="0.3">
      <c r="F688" s="242" t="s">
        <v>220</v>
      </c>
      <c r="G688" s="242" t="s">
        <v>221</v>
      </c>
      <c r="H688" s="242"/>
    </row>
    <row r="689" spans="6:13" ht="141.75" x14ac:dyDescent="0.3">
      <c r="F689" s="243" t="s">
        <v>222</v>
      </c>
      <c r="G689" s="244" t="s">
        <v>223</v>
      </c>
      <c r="H689" s="244"/>
    </row>
    <row r="690" spans="6:13" ht="47.25" x14ac:dyDescent="0.3">
      <c r="F690" s="245" t="s">
        <v>224</v>
      </c>
      <c r="G690" s="244" t="s">
        <v>225</v>
      </c>
      <c r="H690" s="244"/>
      <c r="L690" s="246" t="s">
        <v>226</v>
      </c>
      <c r="M690" s="246"/>
    </row>
    <row r="691" spans="6:13" ht="15.75" x14ac:dyDescent="0.3">
      <c r="F691" s="4"/>
      <c r="G691" s="4"/>
      <c r="H691" s="4"/>
      <c r="L691" s="247" t="s">
        <v>227</v>
      </c>
      <c r="M691" s="247" t="s">
        <v>228</v>
      </c>
    </row>
    <row r="692" spans="6:13" ht="42" customHeight="1" x14ac:dyDescent="0.3">
      <c r="F692" s="248" t="s">
        <v>229</v>
      </c>
      <c r="G692" s="249" t="s">
        <v>230</v>
      </c>
      <c r="H692" s="249"/>
      <c r="L692" s="250" t="s">
        <v>19</v>
      </c>
      <c r="M692" s="251">
        <v>64</v>
      </c>
    </row>
    <row r="693" spans="6:13" ht="47.25" x14ac:dyDescent="0.3">
      <c r="F693" s="252" t="s">
        <v>224</v>
      </c>
      <c r="G693" s="249" t="s">
        <v>231</v>
      </c>
      <c r="H693" s="249"/>
      <c r="L693" s="253" t="s">
        <v>232</v>
      </c>
      <c r="M693" s="254">
        <v>64</v>
      </c>
    </row>
    <row r="694" spans="6:13" ht="15.75" x14ac:dyDescent="0.3">
      <c r="F694" s="4"/>
      <c r="G694" s="4"/>
      <c r="H694" s="4"/>
      <c r="L694" s="250" t="s">
        <v>20</v>
      </c>
      <c r="M694" s="251">
        <v>2625</v>
      </c>
    </row>
    <row r="695" spans="6:13" ht="63" x14ac:dyDescent="0.3">
      <c r="F695" s="255" t="s">
        <v>233</v>
      </c>
      <c r="G695" s="255" t="s">
        <v>234</v>
      </c>
      <c r="H695" s="255"/>
      <c r="L695" s="253" t="s">
        <v>235</v>
      </c>
      <c r="M695" s="254">
        <v>75</v>
      </c>
    </row>
    <row r="696" spans="6:13" ht="31.5" x14ac:dyDescent="0.3">
      <c r="F696" s="256" t="s">
        <v>224</v>
      </c>
      <c r="G696" s="255" t="s">
        <v>236</v>
      </c>
      <c r="H696" s="255"/>
      <c r="L696" s="253" t="s">
        <v>237</v>
      </c>
      <c r="M696" s="254">
        <v>2550</v>
      </c>
    </row>
    <row r="697" spans="6:13" ht="15.75" x14ac:dyDescent="0.3">
      <c r="F697" s="4"/>
      <c r="G697" s="4"/>
      <c r="H697" s="4"/>
      <c r="L697" s="250" t="s">
        <v>22</v>
      </c>
      <c r="M697" s="251">
        <v>638</v>
      </c>
    </row>
    <row r="698" spans="6:13" ht="63" x14ac:dyDescent="0.3">
      <c r="F698" s="257" t="s">
        <v>238</v>
      </c>
      <c r="G698" s="258" t="s">
        <v>239</v>
      </c>
      <c r="H698" s="258"/>
      <c r="L698" s="253" t="s">
        <v>240</v>
      </c>
      <c r="M698" s="254">
        <v>638</v>
      </c>
    </row>
    <row r="699" spans="6:13" ht="63" x14ac:dyDescent="0.3">
      <c r="F699" s="259" t="s">
        <v>224</v>
      </c>
      <c r="G699" s="258" t="s">
        <v>241</v>
      </c>
      <c r="H699" s="258"/>
      <c r="L699" s="253" t="s">
        <v>242</v>
      </c>
      <c r="M699" s="254">
        <v>0</v>
      </c>
    </row>
    <row r="700" spans="6:13" x14ac:dyDescent="0.25">
      <c r="L700" s="260" t="s">
        <v>90</v>
      </c>
      <c r="M700" s="247">
        <v>3327</v>
      </c>
    </row>
    <row r="712" spans="6:7" ht="30" x14ac:dyDescent="0.25">
      <c r="F712" s="261" t="s">
        <v>243</v>
      </c>
      <c r="G712" s="262" t="s">
        <v>244</v>
      </c>
    </row>
    <row r="713" spans="6:7" ht="16.5" thickBot="1" x14ac:dyDescent="0.3">
      <c r="F713" s="263" t="s">
        <v>245</v>
      </c>
      <c r="G713" s="264">
        <v>88</v>
      </c>
    </row>
    <row r="714" spans="6:7" ht="16.5" thickBot="1" x14ac:dyDescent="0.3">
      <c r="F714" s="263" t="s">
        <v>246</v>
      </c>
      <c r="G714" s="264">
        <v>0</v>
      </c>
    </row>
    <row r="715" spans="6:7" ht="32.25" thickBot="1" x14ac:dyDescent="0.3">
      <c r="F715" s="265" t="s">
        <v>247</v>
      </c>
      <c r="G715" s="266">
        <v>28302</v>
      </c>
    </row>
    <row r="823" spans="6:6" x14ac:dyDescent="0.25">
      <c r="F823" t="s">
        <v>248</v>
      </c>
    </row>
    <row r="1252" spans="17:22" x14ac:dyDescent="0.25">
      <c r="Q1252" s="144"/>
      <c r="R1252" s="144">
        <v>2020</v>
      </c>
      <c r="S1252" s="144">
        <v>2021</v>
      </c>
      <c r="T1252" s="144">
        <v>2022</v>
      </c>
      <c r="U1252" s="144">
        <v>2023</v>
      </c>
      <c r="V1252" s="144" t="s">
        <v>249</v>
      </c>
    </row>
    <row r="1253" spans="17:22" x14ac:dyDescent="0.25">
      <c r="Q1253" s="144" t="s">
        <v>250</v>
      </c>
      <c r="R1253" s="167">
        <v>262</v>
      </c>
      <c r="S1253" s="167">
        <v>0</v>
      </c>
      <c r="T1253" s="167">
        <v>0</v>
      </c>
      <c r="U1253" s="167">
        <v>0</v>
      </c>
      <c r="V1253" s="167">
        <f>SUM(R1253:U1253)</f>
        <v>262</v>
      </c>
    </row>
    <row r="1254" spans="17:22" x14ac:dyDescent="0.25">
      <c r="Q1254" s="144" t="s">
        <v>251</v>
      </c>
      <c r="R1254" s="167">
        <v>0</v>
      </c>
      <c r="S1254" s="167">
        <v>0</v>
      </c>
      <c r="T1254" s="167">
        <v>250</v>
      </c>
      <c r="U1254" s="167">
        <v>235</v>
      </c>
      <c r="V1254" s="167">
        <f>SUM(R1254:U1254)</f>
        <v>485</v>
      </c>
    </row>
    <row r="1255" spans="17:22" x14ac:dyDescent="0.25">
      <c r="Q1255" s="144" t="s">
        <v>252</v>
      </c>
      <c r="R1255" s="167">
        <v>0</v>
      </c>
      <c r="S1255" s="167">
        <v>3</v>
      </c>
      <c r="T1255" s="167">
        <v>0</v>
      </c>
      <c r="U1255" s="167">
        <v>0</v>
      </c>
      <c r="V1255" s="167">
        <f>SUM(R1255:U1255)</f>
        <v>3</v>
      </c>
    </row>
    <row r="1256" spans="17:22" x14ac:dyDescent="0.25">
      <c r="Q1256" s="144" t="s">
        <v>253</v>
      </c>
      <c r="R1256" s="167">
        <v>0</v>
      </c>
      <c r="S1256" s="167">
        <v>0</v>
      </c>
      <c r="T1256" s="167">
        <v>35750</v>
      </c>
      <c r="U1256" s="167">
        <v>33285</v>
      </c>
      <c r="V1256" s="167">
        <f>SUM(R1256:U1256)</f>
        <v>69035</v>
      </c>
    </row>
  </sheetData>
  <mergeCells count="44">
    <mergeCell ref="F591:I591"/>
    <mergeCell ref="F639:I639"/>
    <mergeCell ref="F653:I653"/>
    <mergeCell ref="F672:G672"/>
    <mergeCell ref="F687:G687"/>
    <mergeCell ref="L690:M690"/>
    <mergeCell ref="F506:H506"/>
    <mergeCell ref="AH506:AR506"/>
    <mergeCell ref="AH507:AR507"/>
    <mergeCell ref="F526:K526"/>
    <mergeCell ref="F544:I544"/>
    <mergeCell ref="G559:H559"/>
    <mergeCell ref="F307:O307"/>
    <mergeCell ref="F316:G316"/>
    <mergeCell ref="F328:G328"/>
    <mergeCell ref="F336:I336"/>
    <mergeCell ref="F350:M350"/>
    <mergeCell ref="F492:I492"/>
    <mergeCell ref="F200:Q200"/>
    <mergeCell ref="F228:Q228"/>
    <mergeCell ref="R228:U228"/>
    <mergeCell ref="F245:Q245"/>
    <mergeCell ref="F284:G284"/>
    <mergeCell ref="F290:I290"/>
    <mergeCell ref="F123:K123"/>
    <mergeCell ref="F130:G130"/>
    <mergeCell ref="F140:G140"/>
    <mergeCell ref="F156:G157"/>
    <mergeCell ref="F170:J170"/>
    <mergeCell ref="F183:P183"/>
    <mergeCell ref="L21:L22"/>
    <mergeCell ref="Q21:Q22"/>
    <mergeCell ref="L23:L24"/>
    <mergeCell ref="L25:L26"/>
    <mergeCell ref="Q25:Q26"/>
    <mergeCell ref="L27:L28"/>
    <mergeCell ref="Q27:Q28"/>
    <mergeCell ref="F11:I11"/>
    <mergeCell ref="F12:I12"/>
    <mergeCell ref="R14:S14"/>
    <mergeCell ref="F15:I15"/>
    <mergeCell ref="L17:L18"/>
    <mergeCell ref="L19:L20"/>
    <mergeCell ref="Q19:Q2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4B760-C596-4F6C-9381-BB5682A1BC98}">
  <sheetPr>
    <tabColor rgb="FFFFFF00"/>
    <outlinePr summaryBelow="0"/>
  </sheetPr>
  <dimension ref="A1:M744"/>
  <sheetViews>
    <sheetView zoomScale="80" zoomScaleNormal="80" workbookViewId="0">
      <selection activeCell="N11" sqref="N11"/>
    </sheetView>
  </sheetViews>
  <sheetFormatPr baseColWidth="10" defaultColWidth="9.140625" defaultRowHeight="15" x14ac:dyDescent="0.25"/>
  <cols>
    <col min="1" max="1" width="11.140625" customWidth="1"/>
    <col min="2" max="2" width="18.28515625" customWidth="1"/>
    <col min="3" max="3" width="25.7109375" customWidth="1"/>
    <col min="4" max="4" width="22.28515625" customWidth="1"/>
    <col min="5" max="5" width="27.85546875" customWidth="1"/>
    <col min="6" max="6" width="4.5703125" customWidth="1"/>
    <col min="7" max="7" width="23.42578125" customWidth="1"/>
    <col min="8" max="8" width="5.5703125" customWidth="1"/>
    <col min="9" max="9" width="4.7109375" customWidth="1"/>
    <col min="10" max="10" width="12.28515625" customWidth="1"/>
    <col min="11" max="11" width="17.140625" customWidth="1"/>
    <col min="257" max="257" width="11.140625" customWidth="1"/>
    <col min="258" max="258" width="18.28515625" customWidth="1"/>
    <col min="259" max="259" width="25.7109375" customWidth="1"/>
    <col min="260" max="260" width="22.28515625" customWidth="1"/>
    <col min="261" max="261" width="27.85546875" customWidth="1"/>
    <col min="262" max="262" width="4.5703125" customWidth="1"/>
    <col min="263" max="263" width="23.42578125" customWidth="1"/>
    <col min="264" max="264" width="5.5703125" customWidth="1"/>
    <col min="265" max="265" width="4.7109375" customWidth="1"/>
    <col min="266" max="266" width="12.28515625" customWidth="1"/>
    <col min="267" max="267" width="17.140625" customWidth="1"/>
    <col min="513" max="513" width="11.140625" customWidth="1"/>
    <col min="514" max="514" width="18.28515625" customWidth="1"/>
    <col min="515" max="515" width="25.7109375" customWidth="1"/>
    <col min="516" max="516" width="22.28515625" customWidth="1"/>
    <col min="517" max="517" width="27.85546875" customWidth="1"/>
    <col min="518" max="518" width="4.5703125" customWidth="1"/>
    <col min="519" max="519" width="23.42578125" customWidth="1"/>
    <col min="520" max="520" width="5.5703125" customWidth="1"/>
    <col min="521" max="521" width="4.7109375" customWidth="1"/>
    <col min="522" max="522" width="12.28515625" customWidth="1"/>
    <col min="523" max="523" width="17.140625" customWidth="1"/>
    <col min="769" max="769" width="11.140625" customWidth="1"/>
    <col min="770" max="770" width="18.28515625" customWidth="1"/>
    <col min="771" max="771" width="25.7109375" customWidth="1"/>
    <col min="772" max="772" width="22.28515625" customWidth="1"/>
    <col min="773" max="773" width="27.85546875" customWidth="1"/>
    <col min="774" max="774" width="4.5703125" customWidth="1"/>
    <col min="775" max="775" width="23.42578125" customWidth="1"/>
    <col min="776" max="776" width="5.5703125" customWidth="1"/>
    <col min="777" max="777" width="4.7109375" customWidth="1"/>
    <col min="778" max="778" width="12.28515625" customWidth="1"/>
    <col min="779" max="779" width="17.140625" customWidth="1"/>
    <col min="1025" max="1025" width="11.140625" customWidth="1"/>
    <col min="1026" max="1026" width="18.28515625" customWidth="1"/>
    <col min="1027" max="1027" width="25.7109375" customWidth="1"/>
    <col min="1028" max="1028" width="22.28515625" customWidth="1"/>
    <col min="1029" max="1029" width="27.85546875" customWidth="1"/>
    <col min="1030" max="1030" width="4.5703125" customWidth="1"/>
    <col min="1031" max="1031" width="23.42578125" customWidth="1"/>
    <col min="1032" max="1032" width="5.5703125" customWidth="1"/>
    <col min="1033" max="1033" width="4.7109375" customWidth="1"/>
    <col min="1034" max="1034" width="12.28515625" customWidth="1"/>
    <col min="1035" max="1035" width="17.140625" customWidth="1"/>
    <col min="1281" max="1281" width="11.140625" customWidth="1"/>
    <col min="1282" max="1282" width="18.28515625" customWidth="1"/>
    <col min="1283" max="1283" width="25.7109375" customWidth="1"/>
    <col min="1284" max="1284" width="22.28515625" customWidth="1"/>
    <col min="1285" max="1285" width="27.85546875" customWidth="1"/>
    <col min="1286" max="1286" width="4.5703125" customWidth="1"/>
    <col min="1287" max="1287" width="23.42578125" customWidth="1"/>
    <col min="1288" max="1288" width="5.5703125" customWidth="1"/>
    <col min="1289" max="1289" width="4.7109375" customWidth="1"/>
    <col min="1290" max="1290" width="12.28515625" customWidth="1"/>
    <col min="1291" max="1291" width="17.140625" customWidth="1"/>
    <col min="1537" max="1537" width="11.140625" customWidth="1"/>
    <col min="1538" max="1538" width="18.28515625" customWidth="1"/>
    <col min="1539" max="1539" width="25.7109375" customWidth="1"/>
    <col min="1540" max="1540" width="22.28515625" customWidth="1"/>
    <col min="1541" max="1541" width="27.85546875" customWidth="1"/>
    <col min="1542" max="1542" width="4.5703125" customWidth="1"/>
    <col min="1543" max="1543" width="23.42578125" customWidth="1"/>
    <col min="1544" max="1544" width="5.5703125" customWidth="1"/>
    <col min="1545" max="1545" width="4.7109375" customWidth="1"/>
    <col min="1546" max="1546" width="12.28515625" customWidth="1"/>
    <col min="1547" max="1547" width="17.140625" customWidth="1"/>
    <col min="1793" max="1793" width="11.140625" customWidth="1"/>
    <col min="1794" max="1794" width="18.28515625" customWidth="1"/>
    <col min="1795" max="1795" width="25.7109375" customWidth="1"/>
    <col min="1796" max="1796" width="22.28515625" customWidth="1"/>
    <col min="1797" max="1797" width="27.85546875" customWidth="1"/>
    <col min="1798" max="1798" width="4.5703125" customWidth="1"/>
    <col min="1799" max="1799" width="23.42578125" customWidth="1"/>
    <col min="1800" max="1800" width="5.5703125" customWidth="1"/>
    <col min="1801" max="1801" width="4.7109375" customWidth="1"/>
    <col min="1802" max="1802" width="12.28515625" customWidth="1"/>
    <col min="1803" max="1803" width="17.140625" customWidth="1"/>
    <col min="2049" max="2049" width="11.140625" customWidth="1"/>
    <col min="2050" max="2050" width="18.28515625" customWidth="1"/>
    <col min="2051" max="2051" width="25.7109375" customWidth="1"/>
    <col min="2052" max="2052" width="22.28515625" customWidth="1"/>
    <col min="2053" max="2053" width="27.85546875" customWidth="1"/>
    <col min="2054" max="2054" width="4.5703125" customWidth="1"/>
    <col min="2055" max="2055" width="23.42578125" customWidth="1"/>
    <col min="2056" max="2056" width="5.5703125" customWidth="1"/>
    <col min="2057" max="2057" width="4.7109375" customWidth="1"/>
    <col min="2058" max="2058" width="12.28515625" customWidth="1"/>
    <col min="2059" max="2059" width="17.140625" customWidth="1"/>
    <col min="2305" max="2305" width="11.140625" customWidth="1"/>
    <col min="2306" max="2306" width="18.28515625" customWidth="1"/>
    <col min="2307" max="2307" width="25.7109375" customWidth="1"/>
    <col min="2308" max="2308" width="22.28515625" customWidth="1"/>
    <col min="2309" max="2309" width="27.85546875" customWidth="1"/>
    <col min="2310" max="2310" width="4.5703125" customWidth="1"/>
    <col min="2311" max="2311" width="23.42578125" customWidth="1"/>
    <col min="2312" max="2312" width="5.5703125" customWidth="1"/>
    <col min="2313" max="2313" width="4.7109375" customWidth="1"/>
    <col min="2314" max="2314" width="12.28515625" customWidth="1"/>
    <col min="2315" max="2315" width="17.140625" customWidth="1"/>
    <col min="2561" max="2561" width="11.140625" customWidth="1"/>
    <col min="2562" max="2562" width="18.28515625" customWidth="1"/>
    <col min="2563" max="2563" width="25.7109375" customWidth="1"/>
    <col min="2564" max="2564" width="22.28515625" customWidth="1"/>
    <col min="2565" max="2565" width="27.85546875" customWidth="1"/>
    <col min="2566" max="2566" width="4.5703125" customWidth="1"/>
    <col min="2567" max="2567" width="23.42578125" customWidth="1"/>
    <col min="2568" max="2568" width="5.5703125" customWidth="1"/>
    <col min="2569" max="2569" width="4.7109375" customWidth="1"/>
    <col min="2570" max="2570" width="12.28515625" customWidth="1"/>
    <col min="2571" max="2571" width="17.140625" customWidth="1"/>
    <col min="2817" max="2817" width="11.140625" customWidth="1"/>
    <col min="2818" max="2818" width="18.28515625" customWidth="1"/>
    <col min="2819" max="2819" width="25.7109375" customWidth="1"/>
    <col min="2820" max="2820" width="22.28515625" customWidth="1"/>
    <col min="2821" max="2821" width="27.85546875" customWidth="1"/>
    <col min="2822" max="2822" width="4.5703125" customWidth="1"/>
    <col min="2823" max="2823" width="23.42578125" customWidth="1"/>
    <col min="2824" max="2824" width="5.5703125" customWidth="1"/>
    <col min="2825" max="2825" width="4.7109375" customWidth="1"/>
    <col min="2826" max="2826" width="12.28515625" customWidth="1"/>
    <col min="2827" max="2827" width="17.140625" customWidth="1"/>
    <col min="3073" max="3073" width="11.140625" customWidth="1"/>
    <col min="3074" max="3074" width="18.28515625" customWidth="1"/>
    <col min="3075" max="3075" width="25.7109375" customWidth="1"/>
    <col min="3076" max="3076" width="22.28515625" customWidth="1"/>
    <col min="3077" max="3077" width="27.85546875" customWidth="1"/>
    <col min="3078" max="3078" width="4.5703125" customWidth="1"/>
    <col min="3079" max="3079" width="23.42578125" customWidth="1"/>
    <col min="3080" max="3080" width="5.5703125" customWidth="1"/>
    <col min="3081" max="3081" width="4.7109375" customWidth="1"/>
    <col min="3082" max="3082" width="12.28515625" customWidth="1"/>
    <col min="3083" max="3083" width="17.140625" customWidth="1"/>
    <col min="3329" max="3329" width="11.140625" customWidth="1"/>
    <col min="3330" max="3330" width="18.28515625" customWidth="1"/>
    <col min="3331" max="3331" width="25.7109375" customWidth="1"/>
    <col min="3332" max="3332" width="22.28515625" customWidth="1"/>
    <col min="3333" max="3333" width="27.85546875" customWidth="1"/>
    <col min="3334" max="3334" width="4.5703125" customWidth="1"/>
    <col min="3335" max="3335" width="23.42578125" customWidth="1"/>
    <col min="3336" max="3336" width="5.5703125" customWidth="1"/>
    <col min="3337" max="3337" width="4.7109375" customWidth="1"/>
    <col min="3338" max="3338" width="12.28515625" customWidth="1"/>
    <col min="3339" max="3339" width="17.140625" customWidth="1"/>
    <col min="3585" max="3585" width="11.140625" customWidth="1"/>
    <col min="3586" max="3586" width="18.28515625" customWidth="1"/>
    <col min="3587" max="3587" width="25.7109375" customWidth="1"/>
    <col min="3588" max="3588" width="22.28515625" customWidth="1"/>
    <col min="3589" max="3589" width="27.85546875" customWidth="1"/>
    <col min="3590" max="3590" width="4.5703125" customWidth="1"/>
    <col min="3591" max="3591" width="23.42578125" customWidth="1"/>
    <col min="3592" max="3592" width="5.5703125" customWidth="1"/>
    <col min="3593" max="3593" width="4.7109375" customWidth="1"/>
    <col min="3594" max="3594" width="12.28515625" customWidth="1"/>
    <col min="3595" max="3595" width="17.140625" customWidth="1"/>
    <col min="3841" max="3841" width="11.140625" customWidth="1"/>
    <col min="3842" max="3842" width="18.28515625" customWidth="1"/>
    <col min="3843" max="3843" width="25.7109375" customWidth="1"/>
    <col min="3844" max="3844" width="22.28515625" customWidth="1"/>
    <col min="3845" max="3845" width="27.85546875" customWidth="1"/>
    <col min="3846" max="3846" width="4.5703125" customWidth="1"/>
    <col min="3847" max="3847" width="23.42578125" customWidth="1"/>
    <col min="3848" max="3848" width="5.5703125" customWidth="1"/>
    <col min="3849" max="3849" width="4.7109375" customWidth="1"/>
    <col min="3850" max="3850" width="12.28515625" customWidth="1"/>
    <col min="3851" max="3851" width="17.140625" customWidth="1"/>
    <col min="4097" max="4097" width="11.140625" customWidth="1"/>
    <col min="4098" max="4098" width="18.28515625" customWidth="1"/>
    <col min="4099" max="4099" width="25.7109375" customWidth="1"/>
    <col min="4100" max="4100" width="22.28515625" customWidth="1"/>
    <col min="4101" max="4101" width="27.85546875" customWidth="1"/>
    <col min="4102" max="4102" width="4.5703125" customWidth="1"/>
    <col min="4103" max="4103" width="23.42578125" customWidth="1"/>
    <col min="4104" max="4104" width="5.5703125" customWidth="1"/>
    <col min="4105" max="4105" width="4.7109375" customWidth="1"/>
    <col min="4106" max="4106" width="12.28515625" customWidth="1"/>
    <col min="4107" max="4107" width="17.140625" customWidth="1"/>
    <col min="4353" max="4353" width="11.140625" customWidth="1"/>
    <col min="4354" max="4354" width="18.28515625" customWidth="1"/>
    <col min="4355" max="4355" width="25.7109375" customWidth="1"/>
    <col min="4356" max="4356" width="22.28515625" customWidth="1"/>
    <col min="4357" max="4357" width="27.85546875" customWidth="1"/>
    <col min="4358" max="4358" width="4.5703125" customWidth="1"/>
    <col min="4359" max="4359" width="23.42578125" customWidth="1"/>
    <col min="4360" max="4360" width="5.5703125" customWidth="1"/>
    <col min="4361" max="4361" width="4.7109375" customWidth="1"/>
    <col min="4362" max="4362" width="12.28515625" customWidth="1"/>
    <col min="4363" max="4363" width="17.140625" customWidth="1"/>
    <col min="4609" max="4609" width="11.140625" customWidth="1"/>
    <col min="4610" max="4610" width="18.28515625" customWidth="1"/>
    <col min="4611" max="4611" width="25.7109375" customWidth="1"/>
    <col min="4612" max="4612" width="22.28515625" customWidth="1"/>
    <col min="4613" max="4613" width="27.85546875" customWidth="1"/>
    <col min="4614" max="4614" width="4.5703125" customWidth="1"/>
    <col min="4615" max="4615" width="23.42578125" customWidth="1"/>
    <col min="4616" max="4616" width="5.5703125" customWidth="1"/>
    <col min="4617" max="4617" width="4.7109375" customWidth="1"/>
    <col min="4618" max="4618" width="12.28515625" customWidth="1"/>
    <col min="4619" max="4619" width="17.140625" customWidth="1"/>
    <col min="4865" max="4865" width="11.140625" customWidth="1"/>
    <col min="4866" max="4866" width="18.28515625" customWidth="1"/>
    <col min="4867" max="4867" width="25.7109375" customWidth="1"/>
    <col min="4868" max="4868" width="22.28515625" customWidth="1"/>
    <col min="4869" max="4869" width="27.85546875" customWidth="1"/>
    <col min="4870" max="4870" width="4.5703125" customWidth="1"/>
    <col min="4871" max="4871" width="23.42578125" customWidth="1"/>
    <col min="4872" max="4872" width="5.5703125" customWidth="1"/>
    <col min="4873" max="4873" width="4.7109375" customWidth="1"/>
    <col min="4874" max="4874" width="12.28515625" customWidth="1"/>
    <col min="4875" max="4875" width="17.140625" customWidth="1"/>
    <col min="5121" max="5121" width="11.140625" customWidth="1"/>
    <col min="5122" max="5122" width="18.28515625" customWidth="1"/>
    <col min="5123" max="5123" width="25.7109375" customWidth="1"/>
    <col min="5124" max="5124" width="22.28515625" customWidth="1"/>
    <col min="5125" max="5125" width="27.85546875" customWidth="1"/>
    <col min="5126" max="5126" width="4.5703125" customWidth="1"/>
    <col min="5127" max="5127" width="23.42578125" customWidth="1"/>
    <col min="5128" max="5128" width="5.5703125" customWidth="1"/>
    <col min="5129" max="5129" width="4.7109375" customWidth="1"/>
    <col min="5130" max="5130" width="12.28515625" customWidth="1"/>
    <col min="5131" max="5131" width="17.140625" customWidth="1"/>
    <col min="5377" max="5377" width="11.140625" customWidth="1"/>
    <col min="5378" max="5378" width="18.28515625" customWidth="1"/>
    <col min="5379" max="5379" width="25.7109375" customWidth="1"/>
    <col min="5380" max="5380" width="22.28515625" customWidth="1"/>
    <col min="5381" max="5381" width="27.85546875" customWidth="1"/>
    <col min="5382" max="5382" width="4.5703125" customWidth="1"/>
    <col min="5383" max="5383" width="23.42578125" customWidth="1"/>
    <col min="5384" max="5384" width="5.5703125" customWidth="1"/>
    <col min="5385" max="5385" width="4.7109375" customWidth="1"/>
    <col min="5386" max="5386" width="12.28515625" customWidth="1"/>
    <col min="5387" max="5387" width="17.140625" customWidth="1"/>
    <col min="5633" max="5633" width="11.140625" customWidth="1"/>
    <col min="5634" max="5634" width="18.28515625" customWidth="1"/>
    <col min="5635" max="5635" width="25.7109375" customWidth="1"/>
    <col min="5636" max="5636" width="22.28515625" customWidth="1"/>
    <col min="5637" max="5637" width="27.85546875" customWidth="1"/>
    <col min="5638" max="5638" width="4.5703125" customWidth="1"/>
    <col min="5639" max="5639" width="23.42578125" customWidth="1"/>
    <col min="5640" max="5640" width="5.5703125" customWidth="1"/>
    <col min="5641" max="5641" width="4.7109375" customWidth="1"/>
    <col min="5642" max="5642" width="12.28515625" customWidth="1"/>
    <col min="5643" max="5643" width="17.140625" customWidth="1"/>
    <col min="5889" max="5889" width="11.140625" customWidth="1"/>
    <col min="5890" max="5890" width="18.28515625" customWidth="1"/>
    <col min="5891" max="5891" width="25.7109375" customWidth="1"/>
    <col min="5892" max="5892" width="22.28515625" customWidth="1"/>
    <col min="5893" max="5893" width="27.85546875" customWidth="1"/>
    <col min="5894" max="5894" width="4.5703125" customWidth="1"/>
    <col min="5895" max="5895" width="23.42578125" customWidth="1"/>
    <col min="5896" max="5896" width="5.5703125" customWidth="1"/>
    <col min="5897" max="5897" width="4.7109375" customWidth="1"/>
    <col min="5898" max="5898" width="12.28515625" customWidth="1"/>
    <col min="5899" max="5899" width="17.140625" customWidth="1"/>
    <col min="6145" max="6145" width="11.140625" customWidth="1"/>
    <col min="6146" max="6146" width="18.28515625" customWidth="1"/>
    <col min="6147" max="6147" width="25.7109375" customWidth="1"/>
    <col min="6148" max="6148" width="22.28515625" customWidth="1"/>
    <col min="6149" max="6149" width="27.85546875" customWidth="1"/>
    <col min="6150" max="6150" width="4.5703125" customWidth="1"/>
    <col min="6151" max="6151" width="23.42578125" customWidth="1"/>
    <col min="6152" max="6152" width="5.5703125" customWidth="1"/>
    <col min="6153" max="6153" width="4.7109375" customWidth="1"/>
    <col min="6154" max="6154" width="12.28515625" customWidth="1"/>
    <col min="6155" max="6155" width="17.140625" customWidth="1"/>
    <col min="6401" max="6401" width="11.140625" customWidth="1"/>
    <col min="6402" max="6402" width="18.28515625" customWidth="1"/>
    <col min="6403" max="6403" width="25.7109375" customWidth="1"/>
    <col min="6404" max="6404" width="22.28515625" customWidth="1"/>
    <col min="6405" max="6405" width="27.85546875" customWidth="1"/>
    <col min="6406" max="6406" width="4.5703125" customWidth="1"/>
    <col min="6407" max="6407" width="23.42578125" customWidth="1"/>
    <col min="6408" max="6408" width="5.5703125" customWidth="1"/>
    <col min="6409" max="6409" width="4.7109375" customWidth="1"/>
    <col min="6410" max="6410" width="12.28515625" customWidth="1"/>
    <col min="6411" max="6411" width="17.140625" customWidth="1"/>
    <col min="6657" max="6657" width="11.140625" customWidth="1"/>
    <col min="6658" max="6658" width="18.28515625" customWidth="1"/>
    <col min="6659" max="6659" width="25.7109375" customWidth="1"/>
    <col min="6660" max="6660" width="22.28515625" customWidth="1"/>
    <col min="6661" max="6661" width="27.85546875" customWidth="1"/>
    <col min="6662" max="6662" width="4.5703125" customWidth="1"/>
    <col min="6663" max="6663" width="23.42578125" customWidth="1"/>
    <col min="6664" max="6664" width="5.5703125" customWidth="1"/>
    <col min="6665" max="6665" width="4.7109375" customWidth="1"/>
    <col min="6666" max="6666" width="12.28515625" customWidth="1"/>
    <col min="6667" max="6667" width="17.140625" customWidth="1"/>
    <col min="6913" max="6913" width="11.140625" customWidth="1"/>
    <col min="6914" max="6914" width="18.28515625" customWidth="1"/>
    <col min="6915" max="6915" width="25.7109375" customWidth="1"/>
    <col min="6916" max="6916" width="22.28515625" customWidth="1"/>
    <col min="6917" max="6917" width="27.85546875" customWidth="1"/>
    <col min="6918" max="6918" width="4.5703125" customWidth="1"/>
    <col min="6919" max="6919" width="23.42578125" customWidth="1"/>
    <col min="6920" max="6920" width="5.5703125" customWidth="1"/>
    <col min="6921" max="6921" width="4.7109375" customWidth="1"/>
    <col min="6922" max="6922" width="12.28515625" customWidth="1"/>
    <col min="6923" max="6923" width="17.140625" customWidth="1"/>
    <col min="7169" max="7169" width="11.140625" customWidth="1"/>
    <col min="7170" max="7170" width="18.28515625" customWidth="1"/>
    <col min="7171" max="7171" width="25.7109375" customWidth="1"/>
    <col min="7172" max="7172" width="22.28515625" customWidth="1"/>
    <col min="7173" max="7173" width="27.85546875" customWidth="1"/>
    <col min="7174" max="7174" width="4.5703125" customWidth="1"/>
    <col min="7175" max="7175" width="23.42578125" customWidth="1"/>
    <col min="7176" max="7176" width="5.5703125" customWidth="1"/>
    <col min="7177" max="7177" width="4.7109375" customWidth="1"/>
    <col min="7178" max="7178" width="12.28515625" customWidth="1"/>
    <col min="7179" max="7179" width="17.140625" customWidth="1"/>
    <col min="7425" max="7425" width="11.140625" customWidth="1"/>
    <col min="7426" max="7426" width="18.28515625" customWidth="1"/>
    <col min="7427" max="7427" width="25.7109375" customWidth="1"/>
    <col min="7428" max="7428" width="22.28515625" customWidth="1"/>
    <col min="7429" max="7429" width="27.85546875" customWidth="1"/>
    <col min="7430" max="7430" width="4.5703125" customWidth="1"/>
    <col min="7431" max="7431" width="23.42578125" customWidth="1"/>
    <col min="7432" max="7432" width="5.5703125" customWidth="1"/>
    <col min="7433" max="7433" width="4.7109375" customWidth="1"/>
    <col min="7434" max="7434" width="12.28515625" customWidth="1"/>
    <col min="7435" max="7435" width="17.140625" customWidth="1"/>
    <col min="7681" max="7681" width="11.140625" customWidth="1"/>
    <col min="7682" max="7682" width="18.28515625" customWidth="1"/>
    <col min="7683" max="7683" width="25.7109375" customWidth="1"/>
    <col min="7684" max="7684" width="22.28515625" customWidth="1"/>
    <col min="7685" max="7685" width="27.85546875" customWidth="1"/>
    <col min="7686" max="7686" width="4.5703125" customWidth="1"/>
    <col min="7687" max="7687" width="23.42578125" customWidth="1"/>
    <col min="7688" max="7688" width="5.5703125" customWidth="1"/>
    <col min="7689" max="7689" width="4.7109375" customWidth="1"/>
    <col min="7690" max="7690" width="12.28515625" customWidth="1"/>
    <col min="7691" max="7691" width="17.140625" customWidth="1"/>
    <col min="7937" max="7937" width="11.140625" customWidth="1"/>
    <col min="7938" max="7938" width="18.28515625" customWidth="1"/>
    <col min="7939" max="7939" width="25.7109375" customWidth="1"/>
    <col min="7940" max="7940" width="22.28515625" customWidth="1"/>
    <col min="7941" max="7941" width="27.85546875" customWidth="1"/>
    <col min="7942" max="7942" width="4.5703125" customWidth="1"/>
    <col min="7943" max="7943" width="23.42578125" customWidth="1"/>
    <col min="7944" max="7944" width="5.5703125" customWidth="1"/>
    <col min="7945" max="7945" width="4.7109375" customWidth="1"/>
    <col min="7946" max="7946" width="12.28515625" customWidth="1"/>
    <col min="7947" max="7947" width="17.140625" customWidth="1"/>
    <col min="8193" max="8193" width="11.140625" customWidth="1"/>
    <col min="8194" max="8194" width="18.28515625" customWidth="1"/>
    <col min="8195" max="8195" width="25.7109375" customWidth="1"/>
    <col min="8196" max="8196" width="22.28515625" customWidth="1"/>
    <col min="8197" max="8197" width="27.85546875" customWidth="1"/>
    <col min="8198" max="8198" width="4.5703125" customWidth="1"/>
    <col min="8199" max="8199" width="23.42578125" customWidth="1"/>
    <col min="8200" max="8200" width="5.5703125" customWidth="1"/>
    <col min="8201" max="8201" width="4.7109375" customWidth="1"/>
    <col min="8202" max="8202" width="12.28515625" customWidth="1"/>
    <col min="8203" max="8203" width="17.140625" customWidth="1"/>
    <col min="8449" max="8449" width="11.140625" customWidth="1"/>
    <col min="8450" max="8450" width="18.28515625" customWidth="1"/>
    <col min="8451" max="8451" width="25.7109375" customWidth="1"/>
    <col min="8452" max="8452" width="22.28515625" customWidth="1"/>
    <col min="8453" max="8453" width="27.85546875" customWidth="1"/>
    <col min="8454" max="8454" width="4.5703125" customWidth="1"/>
    <col min="8455" max="8455" width="23.42578125" customWidth="1"/>
    <col min="8456" max="8456" width="5.5703125" customWidth="1"/>
    <col min="8457" max="8457" width="4.7109375" customWidth="1"/>
    <col min="8458" max="8458" width="12.28515625" customWidth="1"/>
    <col min="8459" max="8459" width="17.140625" customWidth="1"/>
    <col min="8705" max="8705" width="11.140625" customWidth="1"/>
    <col min="8706" max="8706" width="18.28515625" customWidth="1"/>
    <col min="8707" max="8707" width="25.7109375" customWidth="1"/>
    <col min="8708" max="8708" width="22.28515625" customWidth="1"/>
    <col min="8709" max="8709" width="27.85546875" customWidth="1"/>
    <col min="8710" max="8710" width="4.5703125" customWidth="1"/>
    <col min="8711" max="8711" width="23.42578125" customWidth="1"/>
    <col min="8712" max="8712" width="5.5703125" customWidth="1"/>
    <col min="8713" max="8713" width="4.7109375" customWidth="1"/>
    <col min="8714" max="8714" width="12.28515625" customWidth="1"/>
    <col min="8715" max="8715" width="17.140625" customWidth="1"/>
    <col min="8961" max="8961" width="11.140625" customWidth="1"/>
    <col min="8962" max="8962" width="18.28515625" customWidth="1"/>
    <col min="8963" max="8963" width="25.7109375" customWidth="1"/>
    <col min="8964" max="8964" width="22.28515625" customWidth="1"/>
    <col min="8965" max="8965" width="27.85546875" customWidth="1"/>
    <col min="8966" max="8966" width="4.5703125" customWidth="1"/>
    <col min="8967" max="8967" width="23.42578125" customWidth="1"/>
    <col min="8968" max="8968" width="5.5703125" customWidth="1"/>
    <col min="8969" max="8969" width="4.7109375" customWidth="1"/>
    <col min="8970" max="8970" width="12.28515625" customWidth="1"/>
    <col min="8971" max="8971" width="17.140625" customWidth="1"/>
    <col min="9217" max="9217" width="11.140625" customWidth="1"/>
    <col min="9218" max="9218" width="18.28515625" customWidth="1"/>
    <col min="9219" max="9219" width="25.7109375" customWidth="1"/>
    <col min="9220" max="9220" width="22.28515625" customWidth="1"/>
    <col min="9221" max="9221" width="27.85546875" customWidth="1"/>
    <col min="9222" max="9222" width="4.5703125" customWidth="1"/>
    <col min="9223" max="9223" width="23.42578125" customWidth="1"/>
    <col min="9224" max="9224" width="5.5703125" customWidth="1"/>
    <col min="9225" max="9225" width="4.7109375" customWidth="1"/>
    <col min="9226" max="9226" width="12.28515625" customWidth="1"/>
    <col min="9227" max="9227" width="17.140625" customWidth="1"/>
    <col min="9473" max="9473" width="11.140625" customWidth="1"/>
    <col min="9474" max="9474" width="18.28515625" customWidth="1"/>
    <col min="9475" max="9475" width="25.7109375" customWidth="1"/>
    <col min="9476" max="9476" width="22.28515625" customWidth="1"/>
    <col min="9477" max="9477" width="27.85546875" customWidth="1"/>
    <col min="9478" max="9478" width="4.5703125" customWidth="1"/>
    <col min="9479" max="9479" width="23.42578125" customWidth="1"/>
    <col min="9480" max="9480" width="5.5703125" customWidth="1"/>
    <col min="9481" max="9481" width="4.7109375" customWidth="1"/>
    <col min="9482" max="9482" width="12.28515625" customWidth="1"/>
    <col min="9483" max="9483" width="17.140625" customWidth="1"/>
    <col min="9729" max="9729" width="11.140625" customWidth="1"/>
    <col min="9730" max="9730" width="18.28515625" customWidth="1"/>
    <col min="9731" max="9731" width="25.7109375" customWidth="1"/>
    <col min="9732" max="9732" width="22.28515625" customWidth="1"/>
    <col min="9733" max="9733" width="27.85546875" customWidth="1"/>
    <col min="9734" max="9734" width="4.5703125" customWidth="1"/>
    <col min="9735" max="9735" width="23.42578125" customWidth="1"/>
    <col min="9736" max="9736" width="5.5703125" customWidth="1"/>
    <col min="9737" max="9737" width="4.7109375" customWidth="1"/>
    <col min="9738" max="9738" width="12.28515625" customWidth="1"/>
    <col min="9739" max="9739" width="17.140625" customWidth="1"/>
    <col min="9985" max="9985" width="11.140625" customWidth="1"/>
    <col min="9986" max="9986" width="18.28515625" customWidth="1"/>
    <col min="9987" max="9987" width="25.7109375" customWidth="1"/>
    <col min="9988" max="9988" width="22.28515625" customWidth="1"/>
    <col min="9989" max="9989" width="27.85546875" customWidth="1"/>
    <col min="9990" max="9990" width="4.5703125" customWidth="1"/>
    <col min="9991" max="9991" width="23.42578125" customWidth="1"/>
    <col min="9992" max="9992" width="5.5703125" customWidth="1"/>
    <col min="9993" max="9993" width="4.7109375" customWidth="1"/>
    <col min="9994" max="9994" width="12.28515625" customWidth="1"/>
    <col min="9995" max="9995" width="17.140625" customWidth="1"/>
    <col min="10241" max="10241" width="11.140625" customWidth="1"/>
    <col min="10242" max="10242" width="18.28515625" customWidth="1"/>
    <col min="10243" max="10243" width="25.7109375" customWidth="1"/>
    <col min="10244" max="10244" width="22.28515625" customWidth="1"/>
    <col min="10245" max="10245" width="27.85546875" customWidth="1"/>
    <col min="10246" max="10246" width="4.5703125" customWidth="1"/>
    <col min="10247" max="10247" width="23.42578125" customWidth="1"/>
    <col min="10248" max="10248" width="5.5703125" customWidth="1"/>
    <col min="10249" max="10249" width="4.7109375" customWidth="1"/>
    <col min="10250" max="10250" width="12.28515625" customWidth="1"/>
    <col min="10251" max="10251" width="17.140625" customWidth="1"/>
    <col min="10497" max="10497" width="11.140625" customWidth="1"/>
    <col min="10498" max="10498" width="18.28515625" customWidth="1"/>
    <col min="10499" max="10499" width="25.7109375" customWidth="1"/>
    <col min="10500" max="10500" width="22.28515625" customWidth="1"/>
    <col min="10501" max="10501" width="27.85546875" customWidth="1"/>
    <col min="10502" max="10502" width="4.5703125" customWidth="1"/>
    <col min="10503" max="10503" width="23.42578125" customWidth="1"/>
    <col min="10504" max="10504" width="5.5703125" customWidth="1"/>
    <col min="10505" max="10505" width="4.7109375" customWidth="1"/>
    <col min="10506" max="10506" width="12.28515625" customWidth="1"/>
    <col min="10507" max="10507" width="17.140625" customWidth="1"/>
    <col min="10753" max="10753" width="11.140625" customWidth="1"/>
    <col min="10754" max="10754" width="18.28515625" customWidth="1"/>
    <col min="10755" max="10755" width="25.7109375" customWidth="1"/>
    <col min="10756" max="10756" width="22.28515625" customWidth="1"/>
    <col min="10757" max="10757" width="27.85546875" customWidth="1"/>
    <col min="10758" max="10758" width="4.5703125" customWidth="1"/>
    <col min="10759" max="10759" width="23.42578125" customWidth="1"/>
    <col min="10760" max="10760" width="5.5703125" customWidth="1"/>
    <col min="10761" max="10761" width="4.7109375" customWidth="1"/>
    <col min="10762" max="10762" width="12.28515625" customWidth="1"/>
    <col min="10763" max="10763" width="17.140625" customWidth="1"/>
    <col min="11009" max="11009" width="11.140625" customWidth="1"/>
    <col min="11010" max="11010" width="18.28515625" customWidth="1"/>
    <col min="11011" max="11011" width="25.7109375" customWidth="1"/>
    <col min="11012" max="11012" width="22.28515625" customWidth="1"/>
    <col min="11013" max="11013" width="27.85546875" customWidth="1"/>
    <col min="11014" max="11014" width="4.5703125" customWidth="1"/>
    <col min="11015" max="11015" width="23.42578125" customWidth="1"/>
    <col min="11016" max="11016" width="5.5703125" customWidth="1"/>
    <col min="11017" max="11017" width="4.7109375" customWidth="1"/>
    <col min="11018" max="11018" width="12.28515625" customWidth="1"/>
    <col min="11019" max="11019" width="17.140625" customWidth="1"/>
    <col min="11265" max="11265" width="11.140625" customWidth="1"/>
    <col min="11266" max="11266" width="18.28515625" customWidth="1"/>
    <col min="11267" max="11267" width="25.7109375" customWidth="1"/>
    <col min="11268" max="11268" width="22.28515625" customWidth="1"/>
    <col min="11269" max="11269" width="27.85546875" customWidth="1"/>
    <col min="11270" max="11270" width="4.5703125" customWidth="1"/>
    <col min="11271" max="11271" width="23.42578125" customWidth="1"/>
    <col min="11272" max="11272" width="5.5703125" customWidth="1"/>
    <col min="11273" max="11273" width="4.7109375" customWidth="1"/>
    <col min="11274" max="11274" width="12.28515625" customWidth="1"/>
    <col min="11275" max="11275" width="17.140625" customWidth="1"/>
    <col min="11521" max="11521" width="11.140625" customWidth="1"/>
    <col min="11522" max="11522" width="18.28515625" customWidth="1"/>
    <col min="11523" max="11523" width="25.7109375" customWidth="1"/>
    <col min="11524" max="11524" width="22.28515625" customWidth="1"/>
    <col min="11525" max="11525" width="27.85546875" customWidth="1"/>
    <col min="11526" max="11526" width="4.5703125" customWidth="1"/>
    <col min="11527" max="11527" width="23.42578125" customWidth="1"/>
    <col min="11528" max="11528" width="5.5703125" customWidth="1"/>
    <col min="11529" max="11529" width="4.7109375" customWidth="1"/>
    <col min="11530" max="11530" width="12.28515625" customWidth="1"/>
    <col min="11531" max="11531" width="17.140625" customWidth="1"/>
    <col min="11777" max="11777" width="11.140625" customWidth="1"/>
    <col min="11778" max="11778" width="18.28515625" customWidth="1"/>
    <col min="11779" max="11779" width="25.7109375" customWidth="1"/>
    <col min="11780" max="11780" width="22.28515625" customWidth="1"/>
    <col min="11781" max="11781" width="27.85546875" customWidth="1"/>
    <col min="11782" max="11782" width="4.5703125" customWidth="1"/>
    <col min="11783" max="11783" width="23.42578125" customWidth="1"/>
    <col min="11784" max="11784" width="5.5703125" customWidth="1"/>
    <col min="11785" max="11785" width="4.7109375" customWidth="1"/>
    <col min="11786" max="11786" width="12.28515625" customWidth="1"/>
    <col min="11787" max="11787" width="17.140625" customWidth="1"/>
    <col min="12033" max="12033" width="11.140625" customWidth="1"/>
    <col min="12034" max="12034" width="18.28515625" customWidth="1"/>
    <col min="12035" max="12035" width="25.7109375" customWidth="1"/>
    <col min="12036" max="12036" width="22.28515625" customWidth="1"/>
    <col min="12037" max="12037" width="27.85546875" customWidth="1"/>
    <col min="12038" max="12038" width="4.5703125" customWidth="1"/>
    <col min="12039" max="12039" width="23.42578125" customWidth="1"/>
    <col min="12040" max="12040" width="5.5703125" customWidth="1"/>
    <col min="12041" max="12041" width="4.7109375" customWidth="1"/>
    <col min="12042" max="12042" width="12.28515625" customWidth="1"/>
    <col min="12043" max="12043" width="17.140625" customWidth="1"/>
    <col min="12289" max="12289" width="11.140625" customWidth="1"/>
    <col min="12290" max="12290" width="18.28515625" customWidth="1"/>
    <col min="12291" max="12291" width="25.7109375" customWidth="1"/>
    <col min="12292" max="12292" width="22.28515625" customWidth="1"/>
    <col min="12293" max="12293" width="27.85546875" customWidth="1"/>
    <col min="12294" max="12294" width="4.5703125" customWidth="1"/>
    <col min="12295" max="12295" width="23.42578125" customWidth="1"/>
    <col min="12296" max="12296" width="5.5703125" customWidth="1"/>
    <col min="12297" max="12297" width="4.7109375" customWidth="1"/>
    <col min="12298" max="12298" width="12.28515625" customWidth="1"/>
    <col min="12299" max="12299" width="17.140625" customWidth="1"/>
    <col min="12545" max="12545" width="11.140625" customWidth="1"/>
    <col min="12546" max="12546" width="18.28515625" customWidth="1"/>
    <col min="12547" max="12547" width="25.7109375" customWidth="1"/>
    <col min="12548" max="12548" width="22.28515625" customWidth="1"/>
    <col min="12549" max="12549" width="27.85546875" customWidth="1"/>
    <col min="12550" max="12550" width="4.5703125" customWidth="1"/>
    <col min="12551" max="12551" width="23.42578125" customWidth="1"/>
    <col min="12552" max="12552" width="5.5703125" customWidth="1"/>
    <col min="12553" max="12553" width="4.7109375" customWidth="1"/>
    <col min="12554" max="12554" width="12.28515625" customWidth="1"/>
    <col min="12555" max="12555" width="17.140625" customWidth="1"/>
    <col min="12801" max="12801" width="11.140625" customWidth="1"/>
    <col min="12802" max="12802" width="18.28515625" customWidth="1"/>
    <col min="12803" max="12803" width="25.7109375" customWidth="1"/>
    <col min="12804" max="12804" width="22.28515625" customWidth="1"/>
    <col min="12805" max="12805" width="27.85546875" customWidth="1"/>
    <col min="12806" max="12806" width="4.5703125" customWidth="1"/>
    <col min="12807" max="12807" width="23.42578125" customWidth="1"/>
    <col min="12808" max="12808" width="5.5703125" customWidth="1"/>
    <col min="12809" max="12809" width="4.7109375" customWidth="1"/>
    <col min="12810" max="12810" width="12.28515625" customWidth="1"/>
    <col min="12811" max="12811" width="17.140625" customWidth="1"/>
    <col min="13057" max="13057" width="11.140625" customWidth="1"/>
    <col min="13058" max="13058" width="18.28515625" customWidth="1"/>
    <col min="13059" max="13059" width="25.7109375" customWidth="1"/>
    <col min="13060" max="13060" width="22.28515625" customWidth="1"/>
    <col min="13061" max="13061" width="27.85546875" customWidth="1"/>
    <col min="13062" max="13062" width="4.5703125" customWidth="1"/>
    <col min="13063" max="13063" width="23.42578125" customWidth="1"/>
    <col min="13064" max="13064" width="5.5703125" customWidth="1"/>
    <col min="13065" max="13065" width="4.7109375" customWidth="1"/>
    <col min="13066" max="13066" width="12.28515625" customWidth="1"/>
    <col min="13067" max="13067" width="17.140625" customWidth="1"/>
    <col min="13313" max="13313" width="11.140625" customWidth="1"/>
    <col min="13314" max="13314" width="18.28515625" customWidth="1"/>
    <col min="13315" max="13315" width="25.7109375" customWidth="1"/>
    <col min="13316" max="13316" width="22.28515625" customWidth="1"/>
    <col min="13317" max="13317" width="27.85546875" customWidth="1"/>
    <col min="13318" max="13318" width="4.5703125" customWidth="1"/>
    <col min="13319" max="13319" width="23.42578125" customWidth="1"/>
    <col min="13320" max="13320" width="5.5703125" customWidth="1"/>
    <col min="13321" max="13321" width="4.7109375" customWidth="1"/>
    <col min="13322" max="13322" width="12.28515625" customWidth="1"/>
    <col min="13323" max="13323" width="17.140625" customWidth="1"/>
    <col min="13569" max="13569" width="11.140625" customWidth="1"/>
    <col min="13570" max="13570" width="18.28515625" customWidth="1"/>
    <col min="13571" max="13571" width="25.7109375" customWidth="1"/>
    <col min="13572" max="13572" width="22.28515625" customWidth="1"/>
    <col min="13573" max="13573" width="27.85546875" customWidth="1"/>
    <col min="13574" max="13574" width="4.5703125" customWidth="1"/>
    <col min="13575" max="13575" width="23.42578125" customWidth="1"/>
    <col min="13576" max="13576" width="5.5703125" customWidth="1"/>
    <col min="13577" max="13577" width="4.7109375" customWidth="1"/>
    <col min="13578" max="13578" width="12.28515625" customWidth="1"/>
    <col min="13579" max="13579" width="17.140625" customWidth="1"/>
    <col min="13825" max="13825" width="11.140625" customWidth="1"/>
    <col min="13826" max="13826" width="18.28515625" customWidth="1"/>
    <col min="13827" max="13827" width="25.7109375" customWidth="1"/>
    <col min="13828" max="13828" width="22.28515625" customWidth="1"/>
    <col min="13829" max="13829" width="27.85546875" customWidth="1"/>
    <col min="13830" max="13830" width="4.5703125" customWidth="1"/>
    <col min="13831" max="13831" width="23.42578125" customWidth="1"/>
    <col min="13832" max="13832" width="5.5703125" customWidth="1"/>
    <col min="13833" max="13833" width="4.7109375" customWidth="1"/>
    <col min="13834" max="13834" width="12.28515625" customWidth="1"/>
    <col min="13835" max="13835" width="17.140625" customWidth="1"/>
    <col min="14081" max="14081" width="11.140625" customWidth="1"/>
    <col min="14082" max="14082" width="18.28515625" customWidth="1"/>
    <col min="14083" max="14083" width="25.7109375" customWidth="1"/>
    <col min="14084" max="14084" width="22.28515625" customWidth="1"/>
    <col min="14085" max="14085" width="27.85546875" customWidth="1"/>
    <col min="14086" max="14086" width="4.5703125" customWidth="1"/>
    <col min="14087" max="14087" width="23.42578125" customWidth="1"/>
    <col min="14088" max="14088" width="5.5703125" customWidth="1"/>
    <col min="14089" max="14089" width="4.7109375" customWidth="1"/>
    <col min="14090" max="14090" width="12.28515625" customWidth="1"/>
    <col min="14091" max="14091" width="17.140625" customWidth="1"/>
    <col min="14337" max="14337" width="11.140625" customWidth="1"/>
    <col min="14338" max="14338" width="18.28515625" customWidth="1"/>
    <col min="14339" max="14339" width="25.7109375" customWidth="1"/>
    <col min="14340" max="14340" width="22.28515625" customWidth="1"/>
    <col min="14341" max="14341" width="27.85546875" customWidth="1"/>
    <col min="14342" max="14342" width="4.5703125" customWidth="1"/>
    <col min="14343" max="14343" width="23.42578125" customWidth="1"/>
    <col min="14344" max="14344" width="5.5703125" customWidth="1"/>
    <col min="14345" max="14345" width="4.7109375" customWidth="1"/>
    <col min="14346" max="14346" width="12.28515625" customWidth="1"/>
    <col min="14347" max="14347" width="17.140625" customWidth="1"/>
    <col min="14593" max="14593" width="11.140625" customWidth="1"/>
    <col min="14594" max="14594" width="18.28515625" customWidth="1"/>
    <col min="14595" max="14595" width="25.7109375" customWidth="1"/>
    <col min="14596" max="14596" width="22.28515625" customWidth="1"/>
    <col min="14597" max="14597" width="27.85546875" customWidth="1"/>
    <col min="14598" max="14598" width="4.5703125" customWidth="1"/>
    <col min="14599" max="14599" width="23.42578125" customWidth="1"/>
    <col min="14600" max="14600" width="5.5703125" customWidth="1"/>
    <col min="14601" max="14601" width="4.7109375" customWidth="1"/>
    <col min="14602" max="14602" width="12.28515625" customWidth="1"/>
    <col min="14603" max="14603" width="17.140625" customWidth="1"/>
    <col min="14849" max="14849" width="11.140625" customWidth="1"/>
    <col min="14850" max="14850" width="18.28515625" customWidth="1"/>
    <col min="14851" max="14851" width="25.7109375" customWidth="1"/>
    <col min="14852" max="14852" width="22.28515625" customWidth="1"/>
    <col min="14853" max="14853" width="27.85546875" customWidth="1"/>
    <col min="14854" max="14854" width="4.5703125" customWidth="1"/>
    <col min="14855" max="14855" width="23.42578125" customWidth="1"/>
    <col min="14856" max="14856" width="5.5703125" customWidth="1"/>
    <col min="14857" max="14857" width="4.7109375" customWidth="1"/>
    <col min="14858" max="14858" width="12.28515625" customWidth="1"/>
    <col min="14859" max="14859" width="17.140625" customWidth="1"/>
    <col min="15105" max="15105" width="11.140625" customWidth="1"/>
    <col min="15106" max="15106" width="18.28515625" customWidth="1"/>
    <col min="15107" max="15107" width="25.7109375" customWidth="1"/>
    <col min="15108" max="15108" width="22.28515625" customWidth="1"/>
    <col min="15109" max="15109" width="27.85546875" customWidth="1"/>
    <col min="15110" max="15110" width="4.5703125" customWidth="1"/>
    <col min="15111" max="15111" width="23.42578125" customWidth="1"/>
    <col min="15112" max="15112" width="5.5703125" customWidth="1"/>
    <col min="15113" max="15113" width="4.7109375" customWidth="1"/>
    <col min="15114" max="15114" width="12.28515625" customWidth="1"/>
    <col min="15115" max="15115" width="17.140625" customWidth="1"/>
    <col min="15361" max="15361" width="11.140625" customWidth="1"/>
    <col min="15362" max="15362" width="18.28515625" customWidth="1"/>
    <col min="15363" max="15363" width="25.7109375" customWidth="1"/>
    <col min="15364" max="15364" width="22.28515625" customWidth="1"/>
    <col min="15365" max="15365" width="27.85546875" customWidth="1"/>
    <col min="15366" max="15366" width="4.5703125" customWidth="1"/>
    <col min="15367" max="15367" width="23.42578125" customWidth="1"/>
    <col min="15368" max="15368" width="5.5703125" customWidth="1"/>
    <col min="15369" max="15369" width="4.7109375" customWidth="1"/>
    <col min="15370" max="15370" width="12.28515625" customWidth="1"/>
    <col min="15371" max="15371" width="17.140625" customWidth="1"/>
    <col min="15617" max="15617" width="11.140625" customWidth="1"/>
    <col min="15618" max="15618" width="18.28515625" customWidth="1"/>
    <col min="15619" max="15619" width="25.7109375" customWidth="1"/>
    <col min="15620" max="15620" width="22.28515625" customWidth="1"/>
    <col min="15621" max="15621" width="27.85546875" customWidth="1"/>
    <col min="15622" max="15622" width="4.5703125" customWidth="1"/>
    <col min="15623" max="15623" width="23.42578125" customWidth="1"/>
    <col min="15624" max="15624" width="5.5703125" customWidth="1"/>
    <col min="15625" max="15625" width="4.7109375" customWidth="1"/>
    <col min="15626" max="15626" width="12.28515625" customWidth="1"/>
    <col min="15627" max="15627" width="17.140625" customWidth="1"/>
    <col min="15873" max="15873" width="11.140625" customWidth="1"/>
    <col min="15874" max="15874" width="18.28515625" customWidth="1"/>
    <col min="15875" max="15875" width="25.7109375" customWidth="1"/>
    <col min="15876" max="15876" width="22.28515625" customWidth="1"/>
    <col min="15877" max="15877" width="27.85546875" customWidth="1"/>
    <col min="15878" max="15878" width="4.5703125" customWidth="1"/>
    <col min="15879" max="15879" width="23.42578125" customWidth="1"/>
    <col min="15880" max="15880" width="5.5703125" customWidth="1"/>
    <col min="15881" max="15881" width="4.7109375" customWidth="1"/>
    <col min="15882" max="15882" width="12.28515625" customWidth="1"/>
    <col min="15883" max="15883" width="17.140625" customWidth="1"/>
    <col min="16129" max="16129" width="11.140625" customWidth="1"/>
    <col min="16130" max="16130" width="18.28515625" customWidth="1"/>
    <col min="16131" max="16131" width="25.7109375" customWidth="1"/>
    <col min="16132" max="16132" width="22.28515625" customWidth="1"/>
    <col min="16133" max="16133" width="27.85546875" customWidth="1"/>
    <col min="16134" max="16134" width="4.5703125" customWidth="1"/>
    <col min="16135" max="16135" width="23.42578125" customWidth="1"/>
    <col min="16136" max="16136" width="5.5703125" customWidth="1"/>
    <col min="16137" max="16137" width="4.7109375" customWidth="1"/>
    <col min="16138" max="16138" width="12.28515625" customWidth="1"/>
    <col min="16139" max="16139" width="17.140625" customWidth="1"/>
  </cols>
  <sheetData>
    <row r="1" spans="1:13" ht="13.5" customHeight="1" x14ac:dyDescent="0.25">
      <c r="A1" s="267" t="s">
        <v>254</v>
      </c>
      <c r="B1" s="267" t="s">
        <v>83</v>
      </c>
      <c r="C1" s="267" t="s">
        <v>255</v>
      </c>
      <c r="D1" s="267" t="s">
        <v>256</v>
      </c>
      <c r="E1" s="267" t="s">
        <v>257</v>
      </c>
      <c r="F1" s="267" t="s">
        <v>258</v>
      </c>
      <c r="G1" s="267" t="s">
        <v>259</v>
      </c>
      <c r="H1" s="267" t="s">
        <v>260</v>
      </c>
      <c r="I1" s="267" t="s">
        <v>261</v>
      </c>
      <c r="J1" s="267" t="s">
        <v>262</v>
      </c>
      <c r="K1" s="267" t="s">
        <v>263</v>
      </c>
    </row>
    <row r="2" spans="1:13" s="271" customFormat="1" ht="13.5" customHeight="1" x14ac:dyDescent="0.25">
      <c r="A2" s="268" t="s">
        <v>181</v>
      </c>
      <c r="B2" s="268" t="s">
        <v>108</v>
      </c>
      <c r="C2" s="268" t="s">
        <v>207</v>
      </c>
      <c r="D2" s="268" t="s">
        <v>108</v>
      </c>
      <c r="E2" s="268" t="s">
        <v>264</v>
      </c>
      <c r="F2" s="269">
        <v>536</v>
      </c>
      <c r="G2" s="268" t="s">
        <v>265</v>
      </c>
      <c r="H2" s="268" t="s">
        <v>187</v>
      </c>
      <c r="I2" s="268" t="s">
        <v>88</v>
      </c>
      <c r="J2" s="268" t="s">
        <v>266</v>
      </c>
      <c r="K2" s="270">
        <v>46139</v>
      </c>
      <c r="L2" s="271">
        <v>250</v>
      </c>
      <c r="M2" s="271">
        <v>200</v>
      </c>
    </row>
    <row r="3" spans="1:13" s="271" customFormat="1" ht="13.5" customHeight="1" x14ac:dyDescent="0.25">
      <c r="A3" s="268" t="s">
        <v>183</v>
      </c>
      <c r="B3" s="268" t="s">
        <v>111</v>
      </c>
      <c r="C3" s="268" t="s">
        <v>214</v>
      </c>
      <c r="D3" s="268" t="s">
        <v>267</v>
      </c>
      <c r="E3" s="268" t="s">
        <v>268</v>
      </c>
      <c r="F3" s="269">
        <v>393</v>
      </c>
      <c r="G3" s="268" t="s">
        <v>269</v>
      </c>
      <c r="H3" s="268" t="s">
        <v>187</v>
      </c>
      <c r="I3" s="268" t="s">
        <v>88</v>
      </c>
      <c r="J3" s="268" t="s">
        <v>266</v>
      </c>
      <c r="K3" s="270">
        <v>46126</v>
      </c>
      <c r="L3" s="271">
        <v>250</v>
      </c>
      <c r="M3" s="271">
        <v>200</v>
      </c>
    </row>
    <row r="4" spans="1:13" s="271" customFormat="1" ht="13.5" customHeight="1" x14ac:dyDescent="0.25">
      <c r="A4" s="268" t="s">
        <v>179</v>
      </c>
      <c r="B4" s="268" t="s">
        <v>117</v>
      </c>
      <c r="C4" s="268" t="s">
        <v>212</v>
      </c>
      <c r="D4" s="268" t="s">
        <v>117</v>
      </c>
      <c r="E4" s="268" t="s">
        <v>270</v>
      </c>
      <c r="F4" s="269">
        <v>1593</v>
      </c>
      <c r="G4" s="268" t="s">
        <v>271</v>
      </c>
      <c r="H4" s="268" t="s">
        <v>187</v>
      </c>
      <c r="I4" s="268" t="s">
        <v>84</v>
      </c>
      <c r="J4" s="268" t="s">
        <v>266</v>
      </c>
      <c r="K4" s="270">
        <v>46118</v>
      </c>
      <c r="L4" s="271">
        <v>100</v>
      </c>
      <c r="M4" s="271">
        <v>80</v>
      </c>
    </row>
    <row r="5" spans="1:13" s="271" customFormat="1" ht="13.5" customHeight="1" x14ac:dyDescent="0.25">
      <c r="A5" s="268" t="s">
        <v>180</v>
      </c>
      <c r="B5" s="268" t="s">
        <v>121</v>
      </c>
      <c r="C5" s="268" t="s">
        <v>213</v>
      </c>
      <c r="D5" s="268" t="s">
        <v>272</v>
      </c>
      <c r="E5" s="268" t="s">
        <v>273</v>
      </c>
      <c r="F5" s="269">
        <v>116</v>
      </c>
      <c r="G5" s="268" t="s">
        <v>274</v>
      </c>
      <c r="H5" s="268" t="s">
        <v>187</v>
      </c>
      <c r="I5" s="268" t="s">
        <v>89</v>
      </c>
      <c r="J5" s="268" t="s">
        <v>266</v>
      </c>
      <c r="K5" s="270">
        <v>46118</v>
      </c>
      <c r="L5" s="271">
        <v>115</v>
      </c>
      <c r="M5" s="271">
        <v>90</v>
      </c>
    </row>
    <row r="6" spans="1:13" s="271" customFormat="1" ht="13.5" customHeight="1" x14ac:dyDescent="0.25">
      <c r="A6" s="268" t="s">
        <v>180</v>
      </c>
      <c r="B6" s="268" t="s">
        <v>121</v>
      </c>
      <c r="C6" s="268" t="s">
        <v>213</v>
      </c>
      <c r="D6" s="268" t="s">
        <v>275</v>
      </c>
      <c r="E6" s="268" t="s">
        <v>276</v>
      </c>
      <c r="F6" s="269">
        <v>467</v>
      </c>
      <c r="G6" s="268" t="s">
        <v>277</v>
      </c>
      <c r="H6" s="268" t="s">
        <v>187</v>
      </c>
      <c r="I6" s="268" t="s">
        <v>88</v>
      </c>
      <c r="J6" s="268" t="s">
        <v>266</v>
      </c>
      <c r="K6" s="270">
        <v>46118</v>
      </c>
      <c r="L6" s="271">
        <v>250</v>
      </c>
      <c r="M6" s="271">
        <v>200</v>
      </c>
    </row>
    <row r="7" spans="1:13" s="271" customFormat="1" ht="13.5" customHeight="1" x14ac:dyDescent="0.25">
      <c r="A7" s="268" t="s">
        <v>180</v>
      </c>
      <c r="B7" s="268" t="s">
        <v>121</v>
      </c>
      <c r="C7" s="268" t="s">
        <v>213</v>
      </c>
      <c r="D7" s="268" t="s">
        <v>278</v>
      </c>
      <c r="E7" s="268" t="s">
        <v>279</v>
      </c>
      <c r="F7" s="269">
        <v>1736</v>
      </c>
      <c r="G7" s="268" t="s">
        <v>280</v>
      </c>
      <c r="H7" s="268" t="s">
        <v>187</v>
      </c>
      <c r="I7" s="268" t="s">
        <v>88</v>
      </c>
      <c r="J7" s="268" t="s">
        <v>266</v>
      </c>
      <c r="K7" s="270">
        <v>46118</v>
      </c>
      <c r="L7" s="271">
        <v>250</v>
      </c>
      <c r="M7" s="271">
        <v>200</v>
      </c>
    </row>
    <row r="8" spans="1:13" s="271" customFormat="1" ht="13.5" customHeight="1" x14ac:dyDescent="0.25">
      <c r="A8" s="268" t="s">
        <v>183</v>
      </c>
      <c r="B8" s="268" t="s">
        <v>91</v>
      </c>
      <c r="C8" s="268" t="s">
        <v>214</v>
      </c>
      <c r="D8" s="268" t="s">
        <v>91</v>
      </c>
      <c r="E8" s="268" t="s">
        <v>281</v>
      </c>
      <c r="F8" s="269">
        <v>391</v>
      </c>
      <c r="G8" s="268" t="s">
        <v>282</v>
      </c>
      <c r="H8" s="268" t="s">
        <v>187</v>
      </c>
      <c r="I8" s="268" t="s">
        <v>88</v>
      </c>
      <c r="J8" s="268" t="s">
        <v>266</v>
      </c>
      <c r="K8" s="270">
        <v>46118</v>
      </c>
      <c r="L8" s="271">
        <v>250</v>
      </c>
      <c r="M8" s="271">
        <v>200</v>
      </c>
    </row>
    <row r="9" spans="1:13" ht="36" customHeight="1" x14ac:dyDescent="0.25">
      <c r="A9" s="272" t="s">
        <v>179</v>
      </c>
      <c r="B9" s="272" t="s">
        <v>103</v>
      </c>
      <c r="C9" s="272" t="s">
        <v>215</v>
      </c>
      <c r="D9" s="272" t="s">
        <v>283</v>
      </c>
      <c r="E9" s="272" t="s">
        <v>284</v>
      </c>
      <c r="F9" s="273">
        <v>880</v>
      </c>
      <c r="G9" s="272" t="s">
        <v>283</v>
      </c>
      <c r="H9" s="272" t="s">
        <v>187</v>
      </c>
      <c r="I9" s="272" t="s">
        <v>84</v>
      </c>
      <c r="J9" s="272" t="s">
        <v>266</v>
      </c>
      <c r="K9" s="274">
        <v>46098</v>
      </c>
    </row>
    <row r="10" spans="1:13" ht="13.5" customHeight="1" x14ac:dyDescent="0.25">
      <c r="A10" s="272" t="s">
        <v>180</v>
      </c>
      <c r="B10" s="272" t="s">
        <v>121</v>
      </c>
      <c r="C10" s="272" t="s">
        <v>213</v>
      </c>
      <c r="D10" s="272" t="s">
        <v>285</v>
      </c>
      <c r="E10" s="272" t="s">
        <v>286</v>
      </c>
      <c r="F10" s="273">
        <v>461</v>
      </c>
      <c r="G10" s="272" t="s">
        <v>287</v>
      </c>
      <c r="H10" s="272" t="s">
        <v>187</v>
      </c>
      <c r="I10" s="272" t="s">
        <v>88</v>
      </c>
      <c r="J10" s="272" t="s">
        <v>266</v>
      </c>
      <c r="K10" s="274">
        <v>46085</v>
      </c>
    </row>
    <row r="11" spans="1:13" ht="13.5" customHeight="1" x14ac:dyDescent="0.25">
      <c r="A11" s="272" t="s">
        <v>179</v>
      </c>
      <c r="B11" s="272" t="s">
        <v>117</v>
      </c>
      <c r="C11" s="272" t="s">
        <v>212</v>
      </c>
      <c r="D11" s="272" t="s">
        <v>117</v>
      </c>
      <c r="E11" s="272" t="s">
        <v>288</v>
      </c>
      <c r="F11" s="273">
        <v>501</v>
      </c>
      <c r="G11" s="272" t="s">
        <v>289</v>
      </c>
      <c r="H11" s="272" t="s">
        <v>187</v>
      </c>
      <c r="I11" s="272" t="s">
        <v>88</v>
      </c>
      <c r="J11" s="272" t="s">
        <v>266</v>
      </c>
      <c r="K11" s="274">
        <v>46062</v>
      </c>
    </row>
    <row r="12" spans="1:13" ht="13.5" customHeight="1" x14ac:dyDescent="0.25">
      <c r="A12" s="272" t="s">
        <v>180</v>
      </c>
      <c r="B12" s="272" t="s">
        <v>121</v>
      </c>
      <c r="C12" s="272" t="s">
        <v>213</v>
      </c>
      <c r="D12" s="272" t="s">
        <v>272</v>
      </c>
      <c r="E12" s="272" t="s">
        <v>290</v>
      </c>
      <c r="F12" s="273">
        <v>1773</v>
      </c>
      <c r="G12" s="272" t="s">
        <v>291</v>
      </c>
      <c r="H12" s="272" t="s">
        <v>187</v>
      </c>
      <c r="I12" s="272" t="s">
        <v>84</v>
      </c>
      <c r="J12" s="272" t="s">
        <v>266</v>
      </c>
      <c r="K12" s="274">
        <v>46030</v>
      </c>
    </row>
    <row r="13" spans="1:13" ht="13.5" customHeight="1" x14ac:dyDescent="0.25">
      <c r="A13" s="272" t="s">
        <v>183</v>
      </c>
      <c r="B13" s="272" t="s">
        <v>92</v>
      </c>
      <c r="C13" s="272" t="s">
        <v>211</v>
      </c>
      <c r="D13" s="272" t="s">
        <v>292</v>
      </c>
      <c r="E13" s="272" t="s">
        <v>293</v>
      </c>
      <c r="F13" s="273">
        <v>1675</v>
      </c>
      <c r="G13" s="272" t="s">
        <v>294</v>
      </c>
      <c r="H13" s="272" t="s">
        <v>187</v>
      </c>
      <c r="I13" s="272" t="s">
        <v>84</v>
      </c>
      <c r="J13" s="272" t="s">
        <v>266</v>
      </c>
      <c r="K13" s="274">
        <v>45985</v>
      </c>
    </row>
    <row r="14" spans="1:13" ht="13.5" customHeight="1" x14ac:dyDescent="0.25">
      <c r="A14" s="272" t="s">
        <v>179</v>
      </c>
      <c r="B14" s="272" t="s">
        <v>117</v>
      </c>
      <c r="C14" s="272" t="s">
        <v>212</v>
      </c>
      <c r="D14" s="272" t="s">
        <v>282</v>
      </c>
      <c r="E14" s="272" t="s">
        <v>295</v>
      </c>
      <c r="F14" s="273">
        <v>1710</v>
      </c>
      <c r="G14" s="272" t="s">
        <v>296</v>
      </c>
      <c r="H14" s="272" t="s">
        <v>187</v>
      </c>
      <c r="I14" s="272" t="s">
        <v>84</v>
      </c>
      <c r="J14" s="272" t="s">
        <v>266</v>
      </c>
      <c r="K14" s="274">
        <v>45944</v>
      </c>
    </row>
    <row r="15" spans="1:13" ht="13.5" customHeight="1" x14ac:dyDescent="0.25">
      <c r="A15" s="272" t="s">
        <v>180</v>
      </c>
      <c r="B15" s="272" t="s">
        <v>121</v>
      </c>
      <c r="C15" s="272" t="s">
        <v>213</v>
      </c>
      <c r="D15" s="272" t="s">
        <v>297</v>
      </c>
      <c r="E15" s="272" t="s">
        <v>298</v>
      </c>
      <c r="F15" s="273">
        <v>1759</v>
      </c>
      <c r="G15" s="272" t="s">
        <v>299</v>
      </c>
      <c r="H15" s="272" t="s">
        <v>187</v>
      </c>
      <c r="I15" s="272" t="s">
        <v>84</v>
      </c>
      <c r="J15" s="272" t="s">
        <v>266</v>
      </c>
      <c r="K15" s="274">
        <v>45909</v>
      </c>
    </row>
    <row r="16" spans="1:13" ht="13.5" customHeight="1" x14ac:dyDescent="0.25">
      <c r="A16" s="272" t="s">
        <v>181</v>
      </c>
      <c r="B16" s="272" t="s">
        <v>108</v>
      </c>
      <c r="C16" s="272" t="s">
        <v>207</v>
      </c>
      <c r="D16" s="272" t="s">
        <v>300</v>
      </c>
      <c r="E16" s="272" t="s">
        <v>301</v>
      </c>
      <c r="F16" s="273">
        <v>1719</v>
      </c>
      <c r="G16" s="272" t="s">
        <v>302</v>
      </c>
      <c r="H16" s="272" t="s">
        <v>187</v>
      </c>
      <c r="I16" s="272" t="s">
        <v>84</v>
      </c>
      <c r="J16" s="272" t="s">
        <v>266</v>
      </c>
      <c r="K16" s="274">
        <v>45901</v>
      </c>
    </row>
    <row r="17" spans="1:11" ht="13.5" customHeight="1" x14ac:dyDescent="0.25">
      <c r="A17" s="272" t="s">
        <v>180</v>
      </c>
      <c r="B17" s="272" t="s">
        <v>121</v>
      </c>
      <c r="C17" s="272" t="s">
        <v>213</v>
      </c>
      <c r="D17" s="272" t="s">
        <v>303</v>
      </c>
      <c r="E17" s="272" t="s">
        <v>304</v>
      </c>
      <c r="F17" s="273">
        <v>1755</v>
      </c>
      <c r="G17" s="272" t="s">
        <v>305</v>
      </c>
      <c r="H17" s="272" t="s">
        <v>187</v>
      </c>
      <c r="I17" s="272" t="s">
        <v>84</v>
      </c>
      <c r="J17" s="272" t="s">
        <v>266</v>
      </c>
      <c r="K17" s="274">
        <v>45887</v>
      </c>
    </row>
    <row r="18" spans="1:11" ht="13.5" customHeight="1" x14ac:dyDescent="0.25">
      <c r="A18" s="272" t="s">
        <v>179</v>
      </c>
      <c r="B18" s="272" t="s">
        <v>104</v>
      </c>
      <c r="C18" s="272" t="s">
        <v>215</v>
      </c>
      <c r="D18" s="272" t="s">
        <v>104</v>
      </c>
      <c r="E18" s="272" t="s">
        <v>306</v>
      </c>
      <c r="F18" s="273">
        <v>510</v>
      </c>
      <c r="G18" s="272" t="s">
        <v>307</v>
      </c>
      <c r="H18" s="272" t="s">
        <v>187</v>
      </c>
      <c r="I18" s="272" t="s">
        <v>88</v>
      </c>
      <c r="J18" s="272" t="s">
        <v>266</v>
      </c>
      <c r="K18" s="274">
        <v>45881</v>
      </c>
    </row>
    <row r="19" spans="1:11" ht="13.5" customHeight="1" x14ac:dyDescent="0.25">
      <c r="A19" s="272" t="s">
        <v>181</v>
      </c>
      <c r="B19" s="272" t="s">
        <v>94</v>
      </c>
      <c r="C19" s="272" t="s">
        <v>207</v>
      </c>
      <c r="D19" s="272" t="s">
        <v>94</v>
      </c>
      <c r="E19" s="272" t="s">
        <v>308</v>
      </c>
      <c r="F19" s="273">
        <v>12</v>
      </c>
      <c r="G19" s="272" t="s">
        <v>309</v>
      </c>
      <c r="H19" s="272" t="s">
        <v>187</v>
      </c>
      <c r="I19" s="272" t="s">
        <v>88</v>
      </c>
      <c r="J19" s="272" t="s">
        <v>266</v>
      </c>
      <c r="K19" s="274">
        <v>45789</v>
      </c>
    </row>
    <row r="20" spans="1:11" ht="13.5" customHeight="1" x14ac:dyDescent="0.25">
      <c r="A20" s="272" t="s">
        <v>179</v>
      </c>
      <c r="B20" s="272" t="s">
        <v>103</v>
      </c>
      <c r="C20" s="272" t="s">
        <v>215</v>
      </c>
      <c r="D20" s="272" t="s">
        <v>310</v>
      </c>
      <c r="E20" s="272" t="s">
        <v>311</v>
      </c>
      <c r="F20" s="273">
        <v>1737</v>
      </c>
      <c r="G20" s="272" t="s">
        <v>312</v>
      </c>
      <c r="H20" s="272" t="s">
        <v>187</v>
      </c>
      <c r="I20" s="272" t="s">
        <v>88</v>
      </c>
      <c r="J20" s="272" t="s">
        <v>266</v>
      </c>
      <c r="K20" s="274">
        <v>45784</v>
      </c>
    </row>
    <row r="21" spans="1:11" ht="13.5" customHeight="1" x14ac:dyDescent="0.25">
      <c r="A21" s="272" t="s">
        <v>182</v>
      </c>
      <c r="B21" s="272" t="s">
        <v>99</v>
      </c>
      <c r="C21" s="272" t="s">
        <v>208</v>
      </c>
      <c r="D21" s="272" t="s">
        <v>313</v>
      </c>
      <c r="E21" s="272" t="s">
        <v>314</v>
      </c>
      <c r="F21" s="273">
        <v>572</v>
      </c>
      <c r="G21" s="272" t="s">
        <v>315</v>
      </c>
      <c r="H21" s="272" t="s">
        <v>187</v>
      </c>
      <c r="I21" s="272" t="s">
        <v>88</v>
      </c>
      <c r="J21" s="272" t="s">
        <v>266</v>
      </c>
      <c r="K21" s="274">
        <v>45784</v>
      </c>
    </row>
    <row r="22" spans="1:11" ht="13.5" customHeight="1" x14ac:dyDescent="0.25">
      <c r="A22" s="272" t="s">
        <v>180</v>
      </c>
      <c r="B22" s="272" t="s">
        <v>121</v>
      </c>
      <c r="C22" s="272" t="s">
        <v>213</v>
      </c>
      <c r="D22" s="272" t="s">
        <v>303</v>
      </c>
      <c r="E22" s="272" t="s">
        <v>316</v>
      </c>
      <c r="F22" s="273">
        <v>1673</v>
      </c>
      <c r="G22" s="272" t="s">
        <v>317</v>
      </c>
      <c r="H22" s="272" t="s">
        <v>187</v>
      </c>
      <c r="I22" s="272" t="s">
        <v>88</v>
      </c>
      <c r="J22" s="272" t="s">
        <v>266</v>
      </c>
      <c r="K22" s="274">
        <v>45719</v>
      </c>
    </row>
    <row r="23" spans="1:11" ht="13.5" customHeight="1" x14ac:dyDescent="0.25">
      <c r="A23" s="272" t="s">
        <v>180</v>
      </c>
      <c r="B23" s="272" t="s">
        <v>121</v>
      </c>
      <c r="C23" s="272" t="s">
        <v>213</v>
      </c>
      <c r="D23" s="272" t="s">
        <v>303</v>
      </c>
      <c r="E23" s="272" t="s">
        <v>318</v>
      </c>
      <c r="F23" s="273">
        <v>456</v>
      </c>
      <c r="G23" s="272" t="s">
        <v>319</v>
      </c>
      <c r="H23" s="272" t="s">
        <v>187</v>
      </c>
      <c r="I23" s="272" t="s">
        <v>88</v>
      </c>
      <c r="J23" s="272" t="s">
        <v>266</v>
      </c>
      <c r="K23" s="274">
        <v>45719</v>
      </c>
    </row>
    <row r="24" spans="1:11" ht="13.5" customHeight="1" x14ac:dyDescent="0.25">
      <c r="A24" s="272" t="s">
        <v>180</v>
      </c>
      <c r="B24" s="272" t="s">
        <v>121</v>
      </c>
      <c r="C24" s="272" t="s">
        <v>213</v>
      </c>
      <c r="D24" s="272" t="s">
        <v>278</v>
      </c>
      <c r="E24" s="272" t="s">
        <v>320</v>
      </c>
      <c r="F24" s="273">
        <v>1699</v>
      </c>
      <c r="G24" s="272" t="s">
        <v>321</v>
      </c>
      <c r="H24" s="272" t="s">
        <v>187</v>
      </c>
      <c r="I24" s="272" t="s">
        <v>88</v>
      </c>
      <c r="J24" s="272" t="s">
        <v>266</v>
      </c>
      <c r="K24" s="274">
        <v>45719</v>
      </c>
    </row>
    <row r="25" spans="1:11" ht="13.5" customHeight="1" x14ac:dyDescent="0.25">
      <c r="A25" s="272" t="s">
        <v>180</v>
      </c>
      <c r="B25" s="272" t="s">
        <v>109</v>
      </c>
      <c r="C25" s="272" t="s">
        <v>212</v>
      </c>
      <c r="D25" s="272" t="s">
        <v>322</v>
      </c>
      <c r="E25" s="272" t="s">
        <v>323</v>
      </c>
      <c r="F25" s="273">
        <v>492</v>
      </c>
      <c r="G25" s="272" t="s">
        <v>324</v>
      </c>
      <c r="H25" s="272" t="s">
        <v>187</v>
      </c>
      <c r="I25" s="272" t="s">
        <v>88</v>
      </c>
      <c r="J25" s="272" t="s">
        <v>266</v>
      </c>
      <c r="K25" s="274">
        <v>45698</v>
      </c>
    </row>
    <row r="26" spans="1:11" ht="13.5" customHeight="1" x14ac:dyDescent="0.25">
      <c r="A26" s="272" t="s">
        <v>180</v>
      </c>
      <c r="B26" s="272" t="s">
        <v>114</v>
      </c>
      <c r="C26" s="272" t="s">
        <v>214</v>
      </c>
      <c r="D26" s="272" t="s">
        <v>325</v>
      </c>
      <c r="E26" s="272" t="s">
        <v>326</v>
      </c>
      <c r="F26" s="273">
        <v>1689</v>
      </c>
      <c r="G26" s="272" t="s">
        <v>327</v>
      </c>
      <c r="H26" s="272" t="s">
        <v>187</v>
      </c>
      <c r="I26" s="272" t="s">
        <v>84</v>
      </c>
      <c r="J26" s="272" t="s">
        <v>266</v>
      </c>
      <c r="K26" s="274">
        <v>45698</v>
      </c>
    </row>
    <row r="27" spans="1:11" ht="13.5" customHeight="1" x14ac:dyDescent="0.25">
      <c r="A27" s="272" t="s">
        <v>180</v>
      </c>
      <c r="B27" s="272" t="s">
        <v>121</v>
      </c>
      <c r="C27" s="272" t="s">
        <v>213</v>
      </c>
      <c r="D27" s="272" t="s">
        <v>272</v>
      </c>
      <c r="E27" s="272" t="s">
        <v>328</v>
      </c>
      <c r="F27" s="273">
        <v>433</v>
      </c>
      <c r="G27" s="272" t="s">
        <v>329</v>
      </c>
      <c r="H27" s="272" t="s">
        <v>187</v>
      </c>
      <c r="I27" s="272" t="s">
        <v>88</v>
      </c>
      <c r="J27" s="272" t="s">
        <v>266</v>
      </c>
      <c r="K27" s="274">
        <v>45698</v>
      </c>
    </row>
    <row r="28" spans="1:11" ht="13.5" customHeight="1" x14ac:dyDescent="0.25">
      <c r="A28" s="272" t="s">
        <v>180</v>
      </c>
      <c r="B28" s="272" t="s">
        <v>121</v>
      </c>
      <c r="C28" s="272" t="s">
        <v>213</v>
      </c>
      <c r="D28" s="272" t="s">
        <v>275</v>
      </c>
      <c r="E28" s="272" t="s">
        <v>330</v>
      </c>
      <c r="F28" s="273">
        <v>1581</v>
      </c>
      <c r="G28" s="272" t="s">
        <v>331</v>
      </c>
      <c r="H28" s="272" t="s">
        <v>187</v>
      </c>
      <c r="I28" s="272" t="s">
        <v>66</v>
      </c>
      <c r="J28" s="272" t="s">
        <v>266</v>
      </c>
      <c r="K28" s="274">
        <v>45698</v>
      </c>
    </row>
    <row r="29" spans="1:11" ht="13.5" customHeight="1" x14ac:dyDescent="0.25">
      <c r="A29" s="272" t="s">
        <v>179</v>
      </c>
      <c r="B29" s="272" t="s">
        <v>117</v>
      </c>
      <c r="C29" s="272" t="s">
        <v>212</v>
      </c>
      <c r="D29" s="272" t="s">
        <v>332</v>
      </c>
      <c r="E29" s="272" t="s">
        <v>333</v>
      </c>
      <c r="F29" s="273">
        <v>1750</v>
      </c>
      <c r="G29" s="272" t="s">
        <v>334</v>
      </c>
      <c r="H29" s="272" t="s">
        <v>186</v>
      </c>
      <c r="I29" s="272" t="s">
        <v>54</v>
      </c>
      <c r="J29" s="272" t="s">
        <v>266</v>
      </c>
      <c r="K29" s="274">
        <v>45672</v>
      </c>
    </row>
    <row r="30" spans="1:11" ht="13.5" customHeight="1" x14ac:dyDescent="0.25">
      <c r="A30" s="272" t="s">
        <v>180</v>
      </c>
      <c r="B30" s="272" t="s">
        <v>114</v>
      </c>
      <c r="C30" s="272" t="s">
        <v>214</v>
      </c>
      <c r="D30" s="272" t="s">
        <v>335</v>
      </c>
      <c r="E30" s="272" t="s">
        <v>336</v>
      </c>
      <c r="F30" s="273">
        <v>1751</v>
      </c>
      <c r="G30" s="272" t="s">
        <v>337</v>
      </c>
      <c r="H30" s="272" t="s">
        <v>186</v>
      </c>
      <c r="I30" s="272" t="s">
        <v>54</v>
      </c>
      <c r="J30" s="272" t="s">
        <v>266</v>
      </c>
      <c r="K30" s="274">
        <v>45672</v>
      </c>
    </row>
    <row r="31" spans="1:11" ht="13.5" customHeight="1" x14ac:dyDescent="0.25">
      <c r="A31" s="272" t="s">
        <v>180</v>
      </c>
      <c r="B31" s="272" t="s">
        <v>121</v>
      </c>
      <c r="C31" s="272" t="s">
        <v>213</v>
      </c>
      <c r="D31" s="272" t="s">
        <v>303</v>
      </c>
      <c r="E31" s="272" t="s">
        <v>338</v>
      </c>
      <c r="F31" s="273">
        <v>1734</v>
      </c>
      <c r="G31" s="272" t="s">
        <v>339</v>
      </c>
      <c r="H31" s="272" t="s">
        <v>187</v>
      </c>
      <c r="I31" s="272" t="s">
        <v>88</v>
      </c>
      <c r="J31" s="272" t="s">
        <v>266</v>
      </c>
      <c r="K31" s="274">
        <v>45635</v>
      </c>
    </row>
    <row r="32" spans="1:11" ht="13.5" customHeight="1" x14ac:dyDescent="0.25">
      <c r="A32" s="272" t="s">
        <v>182</v>
      </c>
      <c r="B32" s="272" t="s">
        <v>96</v>
      </c>
      <c r="C32" s="272" t="s">
        <v>206</v>
      </c>
      <c r="D32" s="272" t="s">
        <v>340</v>
      </c>
      <c r="E32" s="272" t="s">
        <v>341</v>
      </c>
      <c r="F32" s="273">
        <v>1690</v>
      </c>
      <c r="G32" s="272" t="s">
        <v>340</v>
      </c>
      <c r="H32" s="272" t="s">
        <v>187</v>
      </c>
      <c r="I32" s="272" t="s">
        <v>84</v>
      </c>
      <c r="J32" s="272" t="s">
        <v>266</v>
      </c>
      <c r="K32" s="274">
        <v>45635</v>
      </c>
    </row>
    <row r="33" spans="1:11" ht="13.5" customHeight="1" x14ac:dyDescent="0.25">
      <c r="A33" s="272" t="s">
        <v>183</v>
      </c>
      <c r="B33" s="272" t="s">
        <v>116</v>
      </c>
      <c r="C33" s="272" t="s">
        <v>210</v>
      </c>
      <c r="D33" s="272" t="s">
        <v>342</v>
      </c>
      <c r="E33" s="272" t="s">
        <v>343</v>
      </c>
      <c r="F33" s="273">
        <v>1682</v>
      </c>
      <c r="G33" s="272" t="s">
        <v>344</v>
      </c>
      <c r="H33" s="272" t="s">
        <v>187</v>
      </c>
      <c r="I33" s="272" t="s">
        <v>84</v>
      </c>
      <c r="J33" s="272" t="s">
        <v>266</v>
      </c>
      <c r="K33" s="274">
        <v>45629</v>
      </c>
    </row>
    <row r="34" spans="1:11" ht="13.5" customHeight="1" x14ac:dyDescent="0.25">
      <c r="A34" s="272" t="s">
        <v>181</v>
      </c>
      <c r="B34" s="272" t="s">
        <v>122</v>
      </c>
      <c r="C34" s="272" t="s">
        <v>207</v>
      </c>
      <c r="D34" s="272" t="s">
        <v>345</v>
      </c>
      <c r="E34" s="272" t="s">
        <v>346</v>
      </c>
      <c r="F34" s="273">
        <v>569</v>
      </c>
      <c r="G34" s="272" t="s">
        <v>347</v>
      </c>
      <c r="H34" s="272" t="s">
        <v>187</v>
      </c>
      <c r="I34" s="272" t="s">
        <v>88</v>
      </c>
      <c r="J34" s="272" t="s">
        <v>266</v>
      </c>
      <c r="K34" s="274">
        <v>45624</v>
      </c>
    </row>
    <row r="35" spans="1:11" ht="13.5" customHeight="1" x14ac:dyDescent="0.25">
      <c r="A35" s="272" t="s">
        <v>180</v>
      </c>
      <c r="B35" s="272" t="s">
        <v>114</v>
      </c>
      <c r="C35" s="272" t="s">
        <v>214</v>
      </c>
      <c r="D35" s="272" t="s">
        <v>325</v>
      </c>
      <c r="E35" s="272" t="s">
        <v>348</v>
      </c>
      <c r="F35" s="273">
        <v>500</v>
      </c>
      <c r="G35" s="272" t="s">
        <v>349</v>
      </c>
      <c r="H35" s="272" t="s">
        <v>187</v>
      </c>
      <c r="I35" s="272" t="s">
        <v>88</v>
      </c>
      <c r="J35" s="272" t="s">
        <v>266</v>
      </c>
      <c r="K35" s="274">
        <v>45621</v>
      </c>
    </row>
    <row r="36" spans="1:11" ht="13.5" customHeight="1" x14ac:dyDescent="0.25">
      <c r="A36" s="272" t="s">
        <v>181</v>
      </c>
      <c r="B36" s="272" t="s">
        <v>122</v>
      </c>
      <c r="C36" s="272" t="s">
        <v>207</v>
      </c>
      <c r="D36" s="272" t="s">
        <v>350</v>
      </c>
      <c r="E36" s="272" t="s">
        <v>351</v>
      </c>
      <c r="F36" s="273">
        <v>1707</v>
      </c>
      <c r="G36" s="272" t="s">
        <v>352</v>
      </c>
      <c r="H36" s="272" t="s">
        <v>186</v>
      </c>
      <c r="I36" s="272" t="s">
        <v>86</v>
      </c>
      <c r="J36" s="272" t="s">
        <v>266</v>
      </c>
      <c r="K36" s="274">
        <v>45614</v>
      </c>
    </row>
    <row r="37" spans="1:11" ht="13.5" customHeight="1" x14ac:dyDescent="0.25">
      <c r="A37" s="272" t="s">
        <v>180</v>
      </c>
      <c r="B37" s="272" t="s">
        <v>121</v>
      </c>
      <c r="C37" s="272" t="s">
        <v>213</v>
      </c>
      <c r="D37" s="272" t="s">
        <v>275</v>
      </c>
      <c r="E37" s="272" t="s">
        <v>353</v>
      </c>
      <c r="F37" s="273">
        <v>474</v>
      </c>
      <c r="G37" s="272" t="s">
        <v>354</v>
      </c>
      <c r="H37" s="272" t="s">
        <v>187</v>
      </c>
      <c r="I37" s="272" t="s">
        <v>88</v>
      </c>
      <c r="J37" s="272" t="s">
        <v>266</v>
      </c>
      <c r="K37" s="274">
        <v>45586</v>
      </c>
    </row>
    <row r="38" spans="1:11" ht="13.5" customHeight="1" x14ac:dyDescent="0.25">
      <c r="A38" s="272" t="s">
        <v>180</v>
      </c>
      <c r="B38" s="272" t="s">
        <v>121</v>
      </c>
      <c r="C38" s="272" t="s">
        <v>213</v>
      </c>
      <c r="D38" s="272" t="s">
        <v>275</v>
      </c>
      <c r="E38" s="272" t="s">
        <v>355</v>
      </c>
      <c r="F38" s="273">
        <v>1709</v>
      </c>
      <c r="G38" s="272" t="s">
        <v>356</v>
      </c>
      <c r="H38" s="272" t="s">
        <v>187</v>
      </c>
      <c r="I38" s="272" t="s">
        <v>88</v>
      </c>
      <c r="J38" s="272" t="s">
        <v>266</v>
      </c>
      <c r="K38" s="274">
        <v>45573</v>
      </c>
    </row>
    <row r="39" spans="1:11" ht="13.5" customHeight="1" x14ac:dyDescent="0.25">
      <c r="A39" s="272" t="s">
        <v>182</v>
      </c>
      <c r="B39" s="272" t="s">
        <v>96</v>
      </c>
      <c r="C39" s="272" t="s">
        <v>206</v>
      </c>
      <c r="D39" s="272" t="s">
        <v>357</v>
      </c>
      <c r="E39" s="272" t="s">
        <v>358</v>
      </c>
      <c r="F39" s="273">
        <v>1706</v>
      </c>
      <c r="G39" s="272" t="s">
        <v>359</v>
      </c>
      <c r="H39" s="272" t="s">
        <v>186</v>
      </c>
      <c r="I39" s="272" t="s">
        <v>86</v>
      </c>
      <c r="J39" s="272" t="s">
        <v>266</v>
      </c>
      <c r="K39" s="274">
        <v>45544</v>
      </c>
    </row>
    <row r="40" spans="1:11" ht="13.5" customHeight="1" x14ac:dyDescent="0.25">
      <c r="A40" s="272" t="s">
        <v>182</v>
      </c>
      <c r="B40" s="272" t="s">
        <v>107</v>
      </c>
      <c r="C40" s="272" t="s">
        <v>209</v>
      </c>
      <c r="D40" s="272" t="s">
        <v>360</v>
      </c>
      <c r="E40" s="272" t="s">
        <v>361</v>
      </c>
      <c r="F40" s="273">
        <v>1705</v>
      </c>
      <c r="G40" s="272" t="s">
        <v>362</v>
      </c>
      <c r="H40" s="272" t="s">
        <v>186</v>
      </c>
      <c r="I40" s="272" t="s">
        <v>86</v>
      </c>
      <c r="J40" s="272" t="s">
        <v>266</v>
      </c>
      <c r="K40" s="274">
        <v>45525</v>
      </c>
    </row>
    <row r="41" spans="1:11" ht="24.75" customHeight="1" x14ac:dyDescent="0.25">
      <c r="A41" s="272" t="s">
        <v>180</v>
      </c>
      <c r="B41" s="272" t="s">
        <v>121</v>
      </c>
      <c r="C41" s="272" t="s">
        <v>213</v>
      </c>
      <c r="D41" s="272" t="s">
        <v>275</v>
      </c>
      <c r="E41" s="272" t="s">
        <v>363</v>
      </c>
      <c r="F41" s="273">
        <v>1730</v>
      </c>
      <c r="G41" s="272" t="s">
        <v>364</v>
      </c>
      <c r="H41" s="272" t="s">
        <v>186</v>
      </c>
      <c r="I41" s="272" t="s">
        <v>85</v>
      </c>
      <c r="J41" s="272" t="s">
        <v>266</v>
      </c>
      <c r="K41" s="274">
        <v>45523</v>
      </c>
    </row>
    <row r="42" spans="1:11" ht="13.5" customHeight="1" x14ac:dyDescent="0.25">
      <c r="A42" s="272" t="s">
        <v>180</v>
      </c>
      <c r="B42" s="272" t="s">
        <v>121</v>
      </c>
      <c r="C42" s="272" t="s">
        <v>213</v>
      </c>
      <c r="D42" s="272" t="s">
        <v>275</v>
      </c>
      <c r="E42" s="272" t="s">
        <v>365</v>
      </c>
      <c r="F42" s="273">
        <v>1700</v>
      </c>
      <c r="G42" s="272" t="s">
        <v>366</v>
      </c>
      <c r="H42" s="272" t="s">
        <v>187</v>
      </c>
      <c r="I42" s="272" t="s">
        <v>84</v>
      </c>
      <c r="J42" s="272" t="s">
        <v>266</v>
      </c>
      <c r="K42" s="274">
        <v>45516</v>
      </c>
    </row>
    <row r="43" spans="1:11" ht="13.5" customHeight="1" x14ac:dyDescent="0.25">
      <c r="A43" s="272" t="s">
        <v>183</v>
      </c>
      <c r="B43" s="272" t="s">
        <v>116</v>
      </c>
      <c r="C43" s="272" t="s">
        <v>210</v>
      </c>
      <c r="D43" s="272" t="s">
        <v>367</v>
      </c>
      <c r="E43" s="272" t="s">
        <v>368</v>
      </c>
      <c r="F43" s="273">
        <v>1708</v>
      </c>
      <c r="G43" s="272" t="s">
        <v>367</v>
      </c>
      <c r="H43" s="272" t="s">
        <v>186</v>
      </c>
      <c r="I43" s="272" t="s">
        <v>85</v>
      </c>
      <c r="J43" s="272" t="s">
        <v>266</v>
      </c>
      <c r="K43" s="274">
        <v>45445</v>
      </c>
    </row>
    <row r="44" spans="1:11" ht="13.5" customHeight="1" x14ac:dyDescent="0.25">
      <c r="A44" s="272" t="s">
        <v>183</v>
      </c>
      <c r="B44" s="272" t="s">
        <v>91</v>
      </c>
      <c r="C44" s="272" t="s">
        <v>214</v>
      </c>
      <c r="D44" s="272" t="s">
        <v>369</v>
      </c>
      <c r="E44" s="272" t="s">
        <v>370</v>
      </c>
      <c r="F44" s="273">
        <v>983</v>
      </c>
      <c r="G44" s="272" t="s">
        <v>371</v>
      </c>
      <c r="H44" s="272" t="s">
        <v>186</v>
      </c>
      <c r="I44" s="272" t="s">
        <v>85</v>
      </c>
      <c r="J44" s="272" t="s">
        <v>266</v>
      </c>
      <c r="K44" s="274">
        <v>45413</v>
      </c>
    </row>
    <row r="45" spans="1:11" ht="13.5" customHeight="1" x14ac:dyDescent="0.25">
      <c r="A45" s="272" t="s">
        <v>181</v>
      </c>
      <c r="B45" s="272" t="s">
        <v>119</v>
      </c>
      <c r="C45" s="272" t="s">
        <v>208</v>
      </c>
      <c r="D45" s="272" t="s">
        <v>119</v>
      </c>
      <c r="E45" s="272" t="s">
        <v>372</v>
      </c>
      <c r="F45" s="273">
        <v>1711</v>
      </c>
      <c r="G45" s="272" t="s">
        <v>373</v>
      </c>
      <c r="H45" s="272" t="s">
        <v>186</v>
      </c>
      <c r="I45" s="272" t="s">
        <v>85</v>
      </c>
      <c r="J45" s="272" t="s">
        <v>266</v>
      </c>
      <c r="K45" s="274">
        <v>45404</v>
      </c>
    </row>
    <row r="46" spans="1:11" ht="13.5" customHeight="1" x14ac:dyDescent="0.25">
      <c r="A46" s="272" t="s">
        <v>183</v>
      </c>
      <c r="B46" s="272" t="s">
        <v>93</v>
      </c>
      <c r="C46" s="272" t="s">
        <v>211</v>
      </c>
      <c r="D46" s="272" t="s">
        <v>374</v>
      </c>
      <c r="E46" s="272" t="s">
        <v>375</v>
      </c>
      <c r="F46" s="273">
        <v>1726</v>
      </c>
      <c r="G46" s="272" t="s">
        <v>376</v>
      </c>
      <c r="H46" s="272" t="s">
        <v>186</v>
      </c>
      <c r="I46" s="272" t="s">
        <v>54</v>
      </c>
      <c r="J46" s="272" t="s">
        <v>266</v>
      </c>
      <c r="K46" s="274">
        <v>45397</v>
      </c>
    </row>
    <row r="47" spans="1:11" ht="13.5" customHeight="1" x14ac:dyDescent="0.25">
      <c r="A47" s="272" t="s">
        <v>181</v>
      </c>
      <c r="B47" s="272" t="s">
        <v>119</v>
      </c>
      <c r="C47" s="272" t="s">
        <v>208</v>
      </c>
      <c r="D47" s="272" t="s">
        <v>119</v>
      </c>
      <c r="E47" s="272" t="s">
        <v>377</v>
      </c>
      <c r="F47" s="273">
        <v>550</v>
      </c>
      <c r="G47" s="272" t="s">
        <v>378</v>
      </c>
      <c r="H47" s="272" t="s">
        <v>187</v>
      </c>
      <c r="I47" s="272" t="s">
        <v>88</v>
      </c>
      <c r="J47" s="272" t="s">
        <v>266</v>
      </c>
      <c r="K47" s="274">
        <v>45370</v>
      </c>
    </row>
    <row r="48" spans="1:11" ht="13.5" customHeight="1" x14ac:dyDescent="0.25">
      <c r="A48" s="272" t="s">
        <v>183</v>
      </c>
      <c r="B48" s="272" t="s">
        <v>116</v>
      </c>
      <c r="C48" s="272" t="s">
        <v>210</v>
      </c>
      <c r="D48" s="272" t="s">
        <v>116</v>
      </c>
      <c r="E48" s="272" t="s">
        <v>379</v>
      </c>
      <c r="F48" s="273">
        <v>1725</v>
      </c>
      <c r="G48" s="272" t="s">
        <v>380</v>
      </c>
      <c r="H48" s="272" t="s">
        <v>186</v>
      </c>
      <c r="I48" s="272" t="s">
        <v>54</v>
      </c>
      <c r="J48" s="272" t="s">
        <v>266</v>
      </c>
      <c r="K48" s="274">
        <v>45355</v>
      </c>
    </row>
    <row r="49" spans="1:11" ht="13.5" customHeight="1" x14ac:dyDescent="0.25">
      <c r="A49" s="272" t="s">
        <v>181</v>
      </c>
      <c r="B49" s="272" t="s">
        <v>122</v>
      </c>
      <c r="C49" s="272" t="s">
        <v>207</v>
      </c>
      <c r="D49" s="272" t="s">
        <v>350</v>
      </c>
      <c r="E49" s="272" t="s">
        <v>381</v>
      </c>
      <c r="F49" s="273">
        <v>568</v>
      </c>
      <c r="G49" s="272" t="s">
        <v>265</v>
      </c>
      <c r="H49" s="272" t="s">
        <v>187</v>
      </c>
      <c r="I49" s="272" t="s">
        <v>88</v>
      </c>
      <c r="J49" s="272" t="s">
        <v>266</v>
      </c>
      <c r="K49" s="274">
        <v>45343</v>
      </c>
    </row>
    <row r="50" spans="1:11" ht="13.5" customHeight="1" x14ac:dyDescent="0.25">
      <c r="A50" s="272" t="s">
        <v>183</v>
      </c>
      <c r="B50" s="272" t="s">
        <v>102</v>
      </c>
      <c r="C50" s="272" t="s">
        <v>211</v>
      </c>
      <c r="D50" s="272" t="s">
        <v>382</v>
      </c>
      <c r="E50" s="272" t="s">
        <v>383</v>
      </c>
      <c r="F50" s="273">
        <v>1703</v>
      </c>
      <c r="G50" s="272" t="s">
        <v>384</v>
      </c>
      <c r="H50" s="272" t="s">
        <v>187</v>
      </c>
      <c r="I50" s="272" t="s">
        <v>84</v>
      </c>
      <c r="J50" s="272" t="s">
        <v>266</v>
      </c>
      <c r="K50" s="274">
        <v>45341</v>
      </c>
    </row>
    <row r="51" spans="1:11" ht="13.5" customHeight="1" x14ac:dyDescent="0.25">
      <c r="A51" s="272" t="s">
        <v>180</v>
      </c>
      <c r="B51" s="272" t="s">
        <v>121</v>
      </c>
      <c r="C51" s="272" t="s">
        <v>213</v>
      </c>
      <c r="D51" s="272" t="s">
        <v>303</v>
      </c>
      <c r="E51" s="272" t="s">
        <v>385</v>
      </c>
      <c r="F51" s="273">
        <v>448</v>
      </c>
      <c r="G51" s="272" t="s">
        <v>386</v>
      </c>
      <c r="H51" s="272" t="s">
        <v>187</v>
      </c>
      <c r="I51" s="272" t="s">
        <v>88</v>
      </c>
      <c r="J51" s="272" t="s">
        <v>266</v>
      </c>
      <c r="K51" s="274">
        <v>45328</v>
      </c>
    </row>
    <row r="52" spans="1:11" ht="13.5" customHeight="1" x14ac:dyDescent="0.25">
      <c r="A52" s="272" t="s">
        <v>183</v>
      </c>
      <c r="B52" s="272" t="s">
        <v>111</v>
      </c>
      <c r="C52" s="272" t="s">
        <v>214</v>
      </c>
      <c r="D52" s="272" t="s">
        <v>267</v>
      </c>
      <c r="E52" s="272" t="s">
        <v>387</v>
      </c>
      <c r="F52" s="273">
        <v>1694</v>
      </c>
      <c r="G52" s="272" t="s">
        <v>388</v>
      </c>
      <c r="H52" s="272" t="s">
        <v>187</v>
      </c>
      <c r="I52" s="272" t="s">
        <v>84</v>
      </c>
      <c r="J52" s="272" t="s">
        <v>266</v>
      </c>
      <c r="K52" s="274">
        <v>45313</v>
      </c>
    </row>
    <row r="53" spans="1:11" ht="13.5" customHeight="1" x14ac:dyDescent="0.25">
      <c r="A53" s="272" t="s">
        <v>183</v>
      </c>
      <c r="B53" s="272" t="s">
        <v>116</v>
      </c>
      <c r="C53" s="272" t="s">
        <v>210</v>
      </c>
      <c r="D53" s="272" t="s">
        <v>389</v>
      </c>
      <c r="E53" s="272" t="s">
        <v>390</v>
      </c>
      <c r="F53" s="273">
        <v>403</v>
      </c>
      <c r="G53" s="272" t="s">
        <v>391</v>
      </c>
      <c r="H53" s="272" t="s">
        <v>187</v>
      </c>
      <c r="I53" s="272" t="s">
        <v>88</v>
      </c>
      <c r="J53" s="272" t="s">
        <v>266</v>
      </c>
      <c r="K53" s="274">
        <v>45306</v>
      </c>
    </row>
    <row r="54" spans="1:11" ht="13.5" customHeight="1" x14ac:dyDescent="0.25">
      <c r="A54" s="272" t="s">
        <v>180</v>
      </c>
      <c r="B54" s="272" t="s">
        <v>121</v>
      </c>
      <c r="C54" s="272" t="s">
        <v>213</v>
      </c>
      <c r="D54" s="272" t="s">
        <v>278</v>
      </c>
      <c r="E54" s="272" t="s">
        <v>392</v>
      </c>
      <c r="F54" s="273">
        <v>277</v>
      </c>
      <c r="G54" s="272" t="s">
        <v>393</v>
      </c>
      <c r="H54" s="272" t="s">
        <v>186</v>
      </c>
      <c r="I54" s="272" t="s">
        <v>85</v>
      </c>
      <c r="J54" s="272" t="s">
        <v>266</v>
      </c>
      <c r="K54" s="274">
        <v>45292</v>
      </c>
    </row>
    <row r="55" spans="1:11" ht="13.5" customHeight="1" x14ac:dyDescent="0.25">
      <c r="A55" s="272" t="s">
        <v>181</v>
      </c>
      <c r="B55" s="272" t="s">
        <v>119</v>
      </c>
      <c r="C55" s="272" t="s">
        <v>208</v>
      </c>
      <c r="D55" s="272" t="s">
        <v>119</v>
      </c>
      <c r="E55" s="272" t="s">
        <v>394</v>
      </c>
      <c r="F55" s="273">
        <v>90</v>
      </c>
      <c r="G55" s="272" t="s">
        <v>395</v>
      </c>
      <c r="H55" s="272" t="s">
        <v>186</v>
      </c>
      <c r="I55" s="272" t="s">
        <v>85</v>
      </c>
      <c r="J55" s="272" t="s">
        <v>266</v>
      </c>
      <c r="K55" s="274">
        <v>45292</v>
      </c>
    </row>
    <row r="56" spans="1:11" ht="13.5" customHeight="1" x14ac:dyDescent="0.25">
      <c r="A56" s="272" t="s">
        <v>181</v>
      </c>
      <c r="B56" s="272" t="s">
        <v>119</v>
      </c>
      <c r="C56" s="272" t="s">
        <v>208</v>
      </c>
      <c r="D56" s="272" t="s">
        <v>119</v>
      </c>
      <c r="E56" s="272" t="s">
        <v>396</v>
      </c>
      <c r="F56" s="273">
        <v>91</v>
      </c>
      <c r="G56" s="272" t="s">
        <v>397</v>
      </c>
      <c r="H56" s="272" t="s">
        <v>186</v>
      </c>
      <c r="I56" s="272" t="s">
        <v>85</v>
      </c>
      <c r="J56" s="272" t="s">
        <v>266</v>
      </c>
      <c r="K56" s="274">
        <v>45292</v>
      </c>
    </row>
    <row r="57" spans="1:11" ht="13.5" customHeight="1" x14ac:dyDescent="0.25">
      <c r="A57" s="272" t="s">
        <v>181</v>
      </c>
      <c r="B57" s="272" t="s">
        <v>119</v>
      </c>
      <c r="C57" s="272" t="s">
        <v>208</v>
      </c>
      <c r="D57" s="272" t="s">
        <v>119</v>
      </c>
      <c r="E57" s="272" t="s">
        <v>396</v>
      </c>
      <c r="F57" s="273">
        <v>92</v>
      </c>
      <c r="G57" s="272" t="s">
        <v>398</v>
      </c>
      <c r="H57" s="272" t="s">
        <v>186</v>
      </c>
      <c r="I57" s="272" t="s">
        <v>85</v>
      </c>
      <c r="J57" s="272" t="s">
        <v>266</v>
      </c>
      <c r="K57" s="274">
        <v>45292</v>
      </c>
    </row>
    <row r="58" spans="1:11" ht="13.5" customHeight="1" x14ac:dyDescent="0.25">
      <c r="A58" s="272" t="s">
        <v>181</v>
      </c>
      <c r="B58" s="272" t="s">
        <v>119</v>
      </c>
      <c r="C58" s="272" t="s">
        <v>208</v>
      </c>
      <c r="D58" s="272" t="s">
        <v>119</v>
      </c>
      <c r="E58" s="272" t="s">
        <v>399</v>
      </c>
      <c r="F58" s="273">
        <v>88</v>
      </c>
      <c r="G58" s="272" t="s">
        <v>400</v>
      </c>
      <c r="H58" s="272" t="s">
        <v>186</v>
      </c>
      <c r="I58" s="272" t="s">
        <v>85</v>
      </c>
      <c r="J58" s="272" t="s">
        <v>266</v>
      </c>
      <c r="K58" s="274">
        <v>45292</v>
      </c>
    </row>
    <row r="59" spans="1:11" ht="13.5" customHeight="1" x14ac:dyDescent="0.25">
      <c r="A59" s="272" t="s">
        <v>181</v>
      </c>
      <c r="B59" s="272" t="s">
        <v>119</v>
      </c>
      <c r="C59" s="272" t="s">
        <v>208</v>
      </c>
      <c r="D59" s="272" t="s">
        <v>119</v>
      </c>
      <c r="E59" s="272" t="s">
        <v>399</v>
      </c>
      <c r="F59" s="273">
        <v>89</v>
      </c>
      <c r="G59" s="272" t="s">
        <v>401</v>
      </c>
      <c r="H59" s="272" t="s">
        <v>186</v>
      </c>
      <c r="I59" s="272" t="s">
        <v>85</v>
      </c>
      <c r="J59" s="272" t="s">
        <v>266</v>
      </c>
      <c r="K59" s="274">
        <v>45292</v>
      </c>
    </row>
    <row r="60" spans="1:11" ht="13.5" customHeight="1" x14ac:dyDescent="0.25">
      <c r="A60" s="272" t="s">
        <v>181</v>
      </c>
      <c r="B60" s="272" t="s">
        <v>119</v>
      </c>
      <c r="C60" s="272" t="s">
        <v>208</v>
      </c>
      <c r="D60" s="272" t="s">
        <v>119</v>
      </c>
      <c r="E60" s="272" t="s">
        <v>402</v>
      </c>
      <c r="F60" s="273">
        <v>93</v>
      </c>
      <c r="G60" s="272" t="s">
        <v>403</v>
      </c>
      <c r="H60" s="272" t="s">
        <v>186</v>
      </c>
      <c r="I60" s="272" t="s">
        <v>85</v>
      </c>
      <c r="J60" s="272" t="s">
        <v>266</v>
      </c>
      <c r="K60" s="274">
        <v>45292</v>
      </c>
    </row>
    <row r="61" spans="1:11" ht="13.5" customHeight="1" x14ac:dyDescent="0.25">
      <c r="A61" s="272" t="s">
        <v>183</v>
      </c>
      <c r="B61" s="272" t="s">
        <v>93</v>
      </c>
      <c r="C61" s="272" t="s">
        <v>211</v>
      </c>
      <c r="D61" s="272" t="s">
        <v>404</v>
      </c>
      <c r="E61" s="272" t="s">
        <v>405</v>
      </c>
      <c r="F61" s="273">
        <v>1688</v>
      </c>
      <c r="G61" s="272" t="s">
        <v>406</v>
      </c>
      <c r="H61" s="272" t="s">
        <v>187</v>
      </c>
      <c r="I61" s="272" t="s">
        <v>84</v>
      </c>
      <c r="J61" s="272" t="s">
        <v>266</v>
      </c>
      <c r="K61" s="274">
        <v>45265</v>
      </c>
    </row>
    <row r="62" spans="1:11" ht="13.5" customHeight="1" x14ac:dyDescent="0.25">
      <c r="A62" s="272" t="s">
        <v>179</v>
      </c>
      <c r="B62" s="272" t="s">
        <v>117</v>
      </c>
      <c r="C62" s="272" t="s">
        <v>212</v>
      </c>
      <c r="D62" s="272" t="s">
        <v>117</v>
      </c>
      <c r="E62" s="272" t="s">
        <v>407</v>
      </c>
      <c r="F62" s="273">
        <v>502</v>
      </c>
      <c r="G62" s="272" t="s">
        <v>408</v>
      </c>
      <c r="H62" s="272" t="s">
        <v>187</v>
      </c>
      <c r="I62" s="272" t="s">
        <v>88</v>
      </c>
      <c r="J62" s="272" t="s">
        <v>266</v>
      </c>
      <c r="K62" s="274">
        <v>45261</v>
      </c>
    </row>
    <row r="63" spans="1:11" ht="13.5" customHeight="1" x14ac:dyDescent="0.25">
      <c r="A63" s="272" t="s">
        <v>181</v>
      </c>
      <c r="B63" s="272" t="s">
        <v>119</v>
      </c>
      <c r="C63" s="272" t="s">
        <v>208</v>
      </c>
      <c r="D63" s="272" t="s">
        <v>119</v>
      </c>
      <c r="E63" s="272" t="s">
        <v>394</v>
      </c>
      <c r="F63" s="273">
        <v>549</v>
      </c>
      <c r="G63" s="272" t="s">
        <v>409</v>
      </c>
      <c r="H63" s="272" t="s">
        <v>187</v>
      </c>
      <c r="I63" s="272" t="s">
        <v>88</v>
      </c>
      <c r="J63" s="272" t="s">
        <v>266</v>
      </c>
      <c r="K63" s="274">
        <v>45261</v>
      </c>
    </row>
    <row r="64" spans="1:11" ht="13.5" customHeight="1" x14ac:dyDescent="0.25">
      <c r="A64" s="272" t="s">
        <v>181</v>
      </c>
      <c r="B64" s="272" t="s">
        <v>119</v>
      </c>
      <c r="C64" s="272" t="s">
        <v>208</v>
      </c>
      <c r="D64" s="272" t="s">
        <v>119</v>
      </c>
      <c r="E64" s="272" t="s">
        <v>396</v>
      </c>
      <c r="F64" s="273">
        <v>558</v>
      </c>
      <c r="G64" s="272" t="s">
        <v>99</v>
      </c>
      <c r="H64" s="272" t="s">
        <v>187</v>
      </c>
      <c r="I64" s="272" t="s">
        <v>88</v>
      </c>
      <c r="J64" s="272" t="s">
        <v>266</v>
      </c>
      <c r="K64" s="274">
        <v>45261</v>
      </c>
    </row>
    <row r="65" spans="1:11" ht="13.5" customHeight="1" x14ac:dyDescent="0.25">
      <c r="A65" s="272" t="s">
        <v>183</v>
      </c>
      <c r="B65" s="272" t="s">
        <v>91</v>
      </c>
      <c r="C65" s="272" t="s">
        <v>214</v>
      </c>
      <c r="D65" s="272" t="s">
        <v>91</v>
      </c>
      <c r="E65" s="272" t="s">
        <v>410</v>
      </c>
      <c r="F65" s="273">
        <v>1650</v>
      </c>
      <c r="G65" s="272" t="s">
        <v>411</v>
      </c>
      <c r="H65" s="272" t="s">
        <v>187</v>
      </c>
      <c r="I65" s="272" t="s">
        <v>84</v>
      </c>
      <c r="J65" s="272" t="s">
        <v>266</v>
      </c>
      <c r="K65" s="274">
        <v>45229</v>
      </c>
    </row>
    <row r="66" spans="1:11" ht="13.5" customHeight="1" x14ac:dyDescent="0.25">
      <c r="A66" s="272" t="s">
        <v>182</v>
      </c>
      <c r="B66" s="272" t="s">
        <v>106</v>
      </c>
      <c r="C66" s="272" t="s">
        <v>206</v>
      </c>
      <c r="D66" s="272" t="s">
        <v>412</v>
      </c>
      <c r="E66" s="272" t="s">
        <v>413</v>
      </c>
      <c r="F66" s="273">
        <v>523</v>
      </c>
      <c r="G66" s="272" t="s">
        <v>412</v>
      </c>
      <c r="H66" s="272" t="s">
        <v>187</v>
      </c>
      <c r="I66" s="272" t="s">
        <v>88</v>
      </c>
      <c r="J66" s="272" t="s">
        <v>266</v>
      </c>
      <c r="K66" s="274">
        <v>45209</v>
      </c>
    </row>
    <row r="67" spans="1:11" ht="13.5" customHeight="1" x14ac:dyDescent="0.25">
      <c r="A67" s="272" t="s">
        <v>180</v>
      </c>
      <c r="B67" s="272" t="s">
        <v>121</v>
      </c>
      <c r="C67" s="272" t="s">
        <v>213</v>
      </c>
      <c r="D67" s="272" t="s">
        <v>303</v>
      </c>
      <c r="E67" s="272" t="s">
        <v>414</v>
      </c>
      <c r="F67" s="273">
        <v>1695</v>
      </c>
      <c r="G67" s="272" t="s">
        <v>415</v>
      </c>
      <c r="H67" s="272" t="s">
        <v>186</v>
      </c>
      <c r="I67" s="272" t="s">
        <v>54</v>
      </c>
      <c r="J67" s="272" t="s">
        <v>266</v>
      </c>
      <c r="K67" s="274">
        <v>45180</v>
      </c>
    </row>
    <row r="68" spans="1:11" ht="13.5" customHeight="1" x14ac:dyDescent="0.25">
      <c r="A68" s="272" t="s">
        <v>179</v>
      </c>
      <c r="B68" s="272" t="s">
        <v>104</v>
      </c>
      <c r="C68" s="272" t="s">
        <v>215</v>
      </c>
      <c r="D68" s="272" t="s">
        <v>104</v>
      </c>
      <c r="E68" s="272" t="s">
        <v>416</v>
      </c>
      <c r="F68" s="273">
        <v>1691</v>
      </c>
      <c r="G68" s="272" t="s">
        <v>417</v>
      </c>
      <c r="H68" s="272" t="s">
        <v>187</v>
      </c>
      <c r="I68" s="272" t="s">
        <v>58</v>
      </c>
      <c r="J68" s="272" t="s">
        <v>266</v>
      </c>
      <c r="K68" s="274">
        <v>45173</v>
      </c>
    </row>
    <row r="69" spans="1:11" ht="13.5" customHeight="1" x14ac:dyDescent="0.25">
      <c r="A69" s="272" t="s">
        <v>182</v>
      </c>
      <c r="B69" s="272" t="s">
        <v>107</v>
      </c>
      <c r="C69" s="272" t="s">
        <v>209</v>
      </c>
      <c r="D69" s="272" t="s">
        <v>360</v>
      </c>
      <c r="E69" s="272" t="s">
        <v>418</v>
      </c>
      <c r="F69" s="273">
        <v>1603</v>
      </c>
      <c r="G69" s="272" t="s">
        <v>419</v>
      </c>
      <c r="H69" s="272" t="s">
        <v>187</v>
      </c>
      <c r="I69" s="272" t="s">
        <v>84</v>
      </c>
      <c r="J69" s="272" t="s">
        <v>266</v>
      </c>
      <c r="K69" s="274">
        <v>45145</v>
      </c>
    </row>
    <row r="70" spans="1:11" ht="13.5" customHeight="1" x14ac:dyDescent="0.25">
      <c r="A70" s="272" t="s">
        <v>181</v>
      </c>
      <c r="B70" s="272" t="s">
        <v>119</v>
      </c>
      <c r="C70" s="272" t="s">
        <v>208</v>
      </c>
      <c r="D70" s="272" t="s">
        <v>119</v>
      </c>
      <c r="E70" s="272" t="s">
        <v>420</v>
      </c>
      <c r="F70" s="273">
        <v>1670</v>
      </c>
      <c r="G70" s="272" t="s">
        <v>421</v>
      </c>
      <c r="H70" s="272" t="s">
        <v>187</v>
      </c>
      <c r="I70" s="272" t="s">
        <v>84</v>
      </c>
      <c r="J70" s="272" t="s">
        <v>266</v>
      </c>
      <c r="K70" s="274">
        <v>45118</v>
      </c>
    </row>
    <row r="71" spans="1:11" ht="24.75" customHeight="1" x14ac:dyDescent="0.25">
      <c r="A71" s="272" t="s">
        <v>180</v>
      </c>
      <c r="B71" s="272" t="s">
        <v>121</v>
      </c>
      <c r="C71" s="272" t="s">
        <v>213</v>
      </c>
      <c r="D71" s="272" t="s">
        <v>422</v>
      </c>
      <c r="E71" s="272" t="s">
        <v>423</v>
      </c>
      <c r="F71" s="273">
        <v>442</v>
      </c>
      <c r="G71" s="272" t="s">
        <v>424</v>
      </c>
      <c r="H71" s="272" t="s">
        <v>187</v>
      </c>
      <c r="I71" s="272" t="s">
        <v>88</v>
      </c>
      <c r="J71" s="272" t="s">
        <v>266</v>
      </c>
      <c r="K71" s="274">
        <v>45081</v>
      </c>
    </row>
    <row r="72" spans="1:11" ht="13.5" customHeight="1" x14ac:dyDescent="0.25">
      <c r="A72" s="272" t="s">
        <v>180</v>
      </c>
      <c r="B72" s="272" t="s">
        <v>121</v>
      </c>
      <c r="C72" s="272" t="s">
        <v>213</v>
      </c>
      <c r="D72" s="272" t="s">
        <v>303</v>
      </c>
      <c r="E72" s="272" t="s">
        <v>425</v>
      </c>
      <c r="F72" s="273">
        <v>446</v>
      </c>
      <c r="G72" s="272" t="s">
        <v>426</v>
      </c>
      <c r="H72" s="272" t="s">
        <v>187</v>
      </c>
      <c r="I72" s="272" t="s">
        <v>88</v>
      </c>
      <c r="J72" s="272" t="s">
        <v>266</v>
      </c>
      <c r="K72" s="274">
        <v>45081</v>
      </c>
    </row>
    <row r="73" spans="1:11" ht="13.5" customHeight="1" x14ac:dyDescent="0.25">
      <c r="A73" s="272" t="s">
        <v>181</v>
      </c>
      <c r="B73" s="272" t="s">
        <v>119</v>
      </c>
      <c r="C73" s="272" t="s">
        <v>208</v>
      </c>
      <c r="D73" s="272" t="s">
        <v>427</v>
      </c>
      <c r="E73" s="272" t="s">
        <v>428</v>
      </c>
      <c r="F73" s="273">
        <v>1686</v>
      </c>
      <c r="G73" s="272" t="s">
        <v>429</v>
      </c>
      <c r="H73" s="272" t="s">
        <v>187</v>
      </c>
      <c r="I73" s="272" t="s">
        <v>66</v>
      </c>
      <c r="J73" s="272" t="s">
        <v>266</v>
      </c>
      <c r="K73" s="274">
        <v>45067</v>
      </c>
    </row>
    <row r="74" spans="1:11" ht="13.5" customHeight="1" x14ac:dyDescent="0.25">
      <c r="A74" s="272" t="s">
        <v>180</v>
      </c>
      <c r="B74" s="272" t="s">
        <v>121</v>
      </c>
      <c r="C74" s="272" t="s">
        <v>213</v>
      </c>
      <c r="D74" s="272" t="s">
        <v>275</v>
      </c>
      <c r="E74" s="272" t="s">
        <v>430</v>
      </c>
      <c r="F74" s="273">
        <v>1681</v>
      </c>
      <c r="G74" s="272" t="s">
        <v>431</v>
      </c>
      <c r="H74" s="272" t="s">
        <v>187</v>
      </c>
      <c r="I74" s="272" t="s">
        <v>84</v>
      </c>
      <c r="J74" s="272" t="s">
        <v>266</v>
      </c>
      <c r="K74" s="274">
        <v>45063</v>
      </c>
    </row>
    <row r="75" spans="1:11" ht="13.5" customHeight="1" x14ac:dyDescent="0.25">
      <c r="A75" s="272" t="s">
        <v>180</v>
      </c>
      <c r="B75" s="272" t="s">
        <v>109</v>
      </c>
      <c r="C75" s="272" t="s">
        <v>212</v>
      </c>
      <c r="D75" s="272" t="s">
        <v>109</v>
      </c>
      <c r="E75" s="272" t="s">
        <v>432</v>
      </c>
      <c r="F75" s="273">
        <v>254</v>
      </c>
      <c r="G75" s="272" t="s">
        <v>433</v>
      </c>
      <c r="H75" s="272" t="s">
        <v>187</v>
      </c>
      <c r="I75" s="272" t="s">
        <v>88</v>
      </c>
      <c r="J75" s="272" t="s">
        <v>266</v>
      </c>
      <c r="K75" s="274">
        <v>45060</v>
      </c>
    </row>
    <row r="76" spans="1:11" ht="13.5" customHeight="1" x14ac:dyDescent="0.25">
      <c r="A76" s="272" t="s">
        <v>180</v>
      </c>
      <c r="B76" s="272" t="s">
        <v>114</v>
      </c>
      <c r="C76" s="272" t="s">
        <v>214</v>
      </c>
      <c r="D76" s="272" t="s">
        <v>114</v>
      </c>
      <c r="E76" s="272" t="s">
        <v>434</v>
      </c>
      <c r="F76" s="273">
        <v>1668</v>
      </c>
      <c r="G76" s="272" t="s">
        <v>435</v>
      </c>
      <c r="H76" s="272" t="s">
        <v>187</v>
      </c>
      <c r="I76" s="272" t="s">
        <v>84</v>
      </c>
      <c r="J76" s="272" t="s">
        <v>266</v>
      </c>
      <c r="K76" s="274">
        <v>45030</v>
      </c>
    </row>
    <row r="77" spans="1:11" ht="24.75" customHeight="1" x14ac:dyDescent="0.25">
      <c r="A77" s="272" t="s">
        <v>183</v>
      </c>
      <c r="B77" s="272" t="s">
        <v>98</v>
      </c>
      <c r="C77" s="272" t="s">
        <v>210</v>
      </c>
      <c r="D77" s="272" t="s">
        <v>436</v>
      </c>
      <c r="E77" s="272" t="s">
        <v>437</v>
      </c>
      <c r="F77" s="273">
        <v>400</v>
      </c>
      <c r="G77" s="272" t="s">
        <v>436</v>
      </c>
      <c r="H77" s="272" t="s">
        <v>187</v>
      </c>
      <c r="I77" s="272" t="s">
        <v>88</v>
      </c>
      <c r="J77" s="272" t="s">
        <v>266</v>
      </c>
      <c r="K77" s="274">
        <v>45017</v>
      </c>
    </row>
    <row r="78" spans="1:11" ht="13.5" customHeight="1" x14ac:dyDescent="0.25">
      <c r="A78" s="272" t="s">
        <v>179</v>
      </c>
      <c r="B78" s="272" t="s">
        <v>103</v>
      </c>
      <c r="C78" s="272" t="s">
        <v>215</v>
      </c>
      <c r="D78" s="272" t="s">
        <v>310</v>
      </c>
      <c r="E78" s="272" t="s">
        <v>438</v>
      </c>
      <c r="F78" s="273">
        <v>384</v>
      </c>
      <c r="G78" s="272" t="s">
        <v>439</v>
      </c>
      <c r="H78" s="272" t="s">
        <v>187</v>
      </c>
      <c r="I78" s="272" t="s">
        <v>88</v>
      </c>
      <c r="J78" s="272" t="s">
        <v>266</v>
      </c>
      <c r="K78" s="274">
        <v>44995</v>
      </c>
    </row>
    <row r="79" spans="1:11" ht="36" customHeight="1" x14ac:dyDescent="0.25">
      <c r="A79" s="272" t="s">
        <v>182</v>
      </c>
      <c r="B79" s="272" t="s">
        <v>107</v>
      </c>
      <c r="C79" s="272" t="s">
        <v>209</v>
      </c>
      <c r="D79" s="272" t="s">
        <v>440</v>
      </c>
      <c r="E79" s="272" t="s">
        <v>441</v>
      </c>
      <c r="F79" s="273">
        <v>1664</v>
      </c>
      <c r="G79" s="272" t="s">
        <v>265</v>
      </c>
      <c r="H79" s="272" t="s">
        <v>187</v>
      </c>
      <c r="I79" s="272" t="s">
        <v>84</v>
      </c>
      <c r="J79" s="272" t="s">
        <v>266</v>
      </c>
      <c r="K79" s="274">
        <v>44988</v>
      </c>
    </row>
    <row r="80" spans="1:11" ht="13.5" customHeight="1" x14ac:dyDescent="0.25">
      <c r="A80" s="272" t="s">
        <v>183</v>
      </c>
      <c r="B80" s="272" t="s">
        <v>92</v>
      </c>
      <c r="C80" s="272" t="s">
        <v>211</v>
      </c>
      <c r="D80" s="272" t="s">
        <v>442</v>
      </c>
      <c r="E80" s="272" t="s">
        <v>443</v>
      </c>
      <c r="F80" s="273">
        <v>406</v>
      </c>
      <c r="G80" s="272" t="s">
        <v>444</v>
      </c>
      <c r="H80" s="272" t="s">
        <v>187</v>
      </c>
      <c r="I80" s="272" t="s">
        <v>88</v>
      </c>
      <c r="J80" s="272" t="s">
        <v>266</v>
      </c>
      <c r="K80" s="274">
        <v>44980</v>
      </c>
    </row>
    <row r="81" spans="1:11" ht="13.5" customHeight="1" x14ac:dyDescent="0.25">
      <c r="A81" s="272" t="s">
        <v>182</v>
      </c>
      <c r="B81" s="272" t="s">
        <v>101</v>
      </c>
      <c r="C81" s="272" t="s">
        <v>206</v>
      </c>
      <c r="D81" s="272" t="s">
        <v>445</v>
      </c>
      <c r="E81" s="272" t="s">
        <v>446</v>
      </c>
      <c r="F81" s="273">
        <v>1683</v>
      </c>
      <c r="G81" s="272" t="s">
        <v>447</v>
      </c>
      <c r="H81" s="272" t="s">
        <v>186</v>
      </c>
      <c r="I81" s="272" t="s">
        <v>54</v>
      </c>
      <c r="J81" s="272" t="s">
        <v>266</v>
      </c>
      <c r="K81" s="274">
        <v>44963</v>
      </c>
    </row>
    <row r="82" spans="1:11" ht="13.5" customHeight="1" x14ac:dyDescent="0.25">
      <c r="A82" s="272" t="s">
        <v>181</v>
      </c>
      <c r="B82" s="272" t="s">
        <v>120</v>
      </c>
      <c r="C82" s="272" t="s">
        <v>207</v>
      </c>
      <c r="D82" s="272" t="s">
        <v>448</v>
      </c>
      <c r="E82" s="272" t="s">
        <v>449</v>
      </c>
      <c r="F82" s="273">
        <v>567</v>
      </c>
      <c r="G82" s="272" t="s">
        <v>450</v>
      </c>
      <c r="H82" s="272" t="s">
        <v>187</v>
      </c>
      <c r="I82" s="272" t="s">
        <v>88</v>
      </c>
      <c r="J82" s="272" t="s">
        <v>266</v>
      </c>
      <c r="K82" s="274">
        <v>44961</v>
      </c>
    </row>
    <row r="83" spans="1:11" ht="13.5" customHeight="1" x14ac:dyDescent="0.25">
      <c r="A83" s="272" t="s">
        <v>179</v>
      </c>
      <c r="B83" s="272" t="s">
        <v>100</v>
      </c>
      <c r="C83" s="272" t="s">
        <v>212</v>
      </c>
      <c r="D83" s="272" t="s">
        <v>100</v>
      </c>
      <c r="E83" s="272" t="s">
        <v>451</v>
      </c>
      <c r="F83" s="273">
        <v>263</v>
      </c>
      <c r="G83" s="272" t="s">
        <v>452</v>
      </c>
      <c r="H83" s="272" t="s">
        <v>187</v>
      </c>
      <c r="I83" s="272" t="s">
        <v>88</v>
      </c>
      <c r="J83" s="272" t="s">
        <v>266</v>
      </c>
      <c r="K83" s="274">
        <v>44958</v>
      </c>
    </row>
    <row r="84" spans="1:11" ht="13.5" customHeight="1" x14ac:dyDescent="0.25">
      <c r="A84" s="272" t="s">
        <v>180</v>
      </c>
      <c r="B84" s="272" t="s">
        <v>121</v>
      </c>
      <c r="C84" s="272" t="s">
        <v>213</v>
      </c>
      <c r="D84" s="272" t="s">
        <v>275</v>
      </c>
      <c r="E84" s="272" t="s">
        <v>453</v>
      </c>
      <c r="F84" s="273">
        <v>595</v>
      </c>
      <c r="G84" s="272" t="s">
        <v>454</v>
      </c>
      <c r="H84" s="272" t="s">
        <v>187</v>
      </c>
      <c r="I84" s="272" t="s">
        <v>88</v>
      </c>
      <c r="J84" s="272" t="s">
        <v>266</v>
      </c>
      <c r="K84" s="274">
        <v>44955</v>
      </c>
    </row>
    <row r="85" spans="1:11" ht="13.5" customHeight="1" x14ac:dyDescent="0.25">
      <c r="A85" s="272" t="s">
        <v>182</v>
      </c>
      <c r="B85" s="272" t="s">
        <v>106</v>
      </c>
      <c r="C85" s="272" t="s">
        <v>206</v>
      </c>
      <c r="D85" s="272" t="s">
        <v>455</v>
      </c>
      <c r="E85" s="272" t="s">
        <v>456</v>
      </c>
      <c r="F85" s="273">
        <v>724</v>
      </c>
      <c r="G85" s="272" t="s">
        <v>457</v>
      </c>
      <c r="H85" s="272" t="s">
        <v>187</v>
      </c>
      <c r="I85" s="272" t="s">
        <v>88</v>
      </c>
      <c r="J85" s="272" t="s">
        <v>266</v>
      </c>
      <c r="K85" s="274">
        <v>44939</v>
      </c>
    </row>
    <row r="86" spans="1:11" ht="13.5" customHeight="1" x14ac:dyDescent="0.25">
      <c r="A86" s="272" t="s">
        <v>180</v>
      </c>
      <c r="B86" s="272" t="s">
        <v>121</v>
      </c>
      <c r="C86" s="272" t="s">
        <v>213</v>
      </c>
      <c r="D86" s="272" t="s">
        <v>278</v>
      </c>
      <c r="E86" s="272" t="s">
        <v>458</v>
      </c>
      <c r="F86" s="273">
        <v>1671</v>
      </c>
      <c r="G86" s="272" t="s">
        <v>459</v>
      </c>
      <c r="H86" s="272" t="s">
        <v>187</v>
      </c>
      <c r="I86" s="272" t="s">
        <v>87</v>
      </c>
      <c r="J86" s="272" t="s">
        <v>266</v>
      </c>
      <c r="K86" s="274">
        <v>44886</v>
      </c>
    </row>
    <row r="87" spans="1:11" ht="13.5" customHeight="1" x14ac:dyDescent="0.25">
      <c r="A87" s="272" t="s">
        <v>182</v>
      </c>
      <c r="B87" s="272" t="s">
        <v>99</v>
      </c>
      <c r="C87" s="272" t="s">
        <v>208</v>
      </c>
      <c r="D87" s="272" t="s">
        <v>460</v>
      </c>
      <c r="E87" s="272" t="s">
        <v>461</v>
      </c>
      <c r="F87" s="273">
        <v>571</v>
      </c>
      <c r="G87" s="272" t="s">
        <v>462</v>
      </c>
      <c r="H87" s="272" t="s">
        <v>187</v>
      </c>
      <c r="I87" s="272" t="s">
        <v>88</v>
      </c>
      <c r="J87" s="272" t="s">
        <v>266</v>
      </c>
      <c r="K87" s="274">
        <v>44865</v>
      </c>
    </row>
    <row r="88" spans="1:11" ht="13.5" customHeight="1" x14ac:dyDescent="0.25">
      <c r="A88" s="272" t="s">
        <v>180</v>
      </c>
      <c r="B88" s="272" t="s">
        <v>121</v>
      </c>
      <c r="C88" s="272" t="s">
        <v>213</v>
      </c>
      <c r="D88" s="272" t="s">
        <v>303</v>
      </c>
      <c r="E88" s="272" t="s">
        <v>463</v>
      </c>
      <c r="F88" s="273">
        <v>469</v>
      </c>
      <c r="G88" s="272" t="s">
        <v>464</v>
      </c>
      <c r="H88" s="272" t="s">
        <v>187</v>
      </c>
      <c r="I88" s="272" t="s">
        <v>88</v>
      </c>
      <c r="J88" s="272" t="s">
        <v>266</v>
      </c>
      <c r="K88" s="274">
        <v>44853</v>
      </c>
    </row>
    <row r="89" spans="1:11" ht="13.5" customHeight="1" x14ac:dyDescent="0.25">
      <c r="A89" s="272" t="s">
        <v>182</v>
      </c>
      <c r="B89" s="272" t="s">
        <v>96</v>
      </c>
      <c r="C89" s="272" t="s">
        <v>206</v>
      </c>
      <c r="D89" s="272" t="s">
        <v>357</v>
      </c>
      <c r="E89" s="272" t="s">
        <v>465</v>
      </c>
      <c r="F89" s="273">
        <v>370</v>
      </c>
      <c r="G89" s="272" t="s">
        <v>101</v>
      </c>
      <c r="H89" s="272" t="s">
        <v>187</v>
      </c>
      <c r="I89" s="272" t="s">
        <v>88</v>
      </c>
      <c r="J89" s="272" t="s">
        <v>266</v>
      </c>
      <c r="K89" s="274">
        <v>44812</v>
      </c>
    </row>
    <row r="90" spans="1:11" ht="13.5" customHeight="1" x14ac:dyDescent="0.25">
      <c r="A90" s="272" t="s">
        <v>180</v>
      </c>
      <c r="B90" s="272" t="s">
        <v>95</v>
      </c>
      <c r="C90" s="272" t="s">
        <v>213</v>
      </c>
      <c r="D90" s="272" t="s">
        <v>466</v>
      </c>
      <c r="E90" s="272" t="s">
        <v>467</v>
      </c>
      <c r="F90" s="273">
        <v>1663</v>
      </c>
      <c r="G90" s="272" t="s">
        <v>468</v>
      </c>
      <c r="H90" s="272" t="s">
        <v>187</v>
      </c>
      <c r="I90" s="272" t="s">
        <v>84</v>
      </c>
      <c r="J90" s="272" t="s">
        <v>266</v>
      </c>
      <c r="K90" s="274">
        <v>44802</v>
      </c>
    </row>
    <row r="91" spans="1:11" ht="13.5" customHeight="1" x14ac:dyDescent="0.25">
      <c r="A91" s="272" t="s">
        <v>180</v>
      </c>
      <c r="B91" s="272" t="s">
        <v>114</v>
      </c>
      <c r="C91" s="272" t="s">
        <v>214</v>
      </c>
      <c r="D91" s="272" t="s">
        <v>114</v>
      </c>
      <c r="E91" s="272" t="s">
        <v>469</v>
      </c>
      <c r="F91" s="273">
        <v>1661</v>
      </c>
      <c r="G91" s="272" t="s">
        <v>470</v>
      </c>
      <c r="H91" s="272" t="s">
        <v>187</v>
      </c>
      <c r="I91" s="272" t="s">
        <v>84</v>
      </c>
      <c r="J91" s="272" t="s">
        <v>266</v>
      </c>
      <c r="K91" s="274">
        <v>44774</v>
      </c>
    </row>
    <row r="92" spans="1:11" ht="13.5" customHeight="1" x14ac:dyDescent="0.25">
      <c r="A92" s="272" t="s">
        <v>180</v>
      </c>
      <c r="B92" s="272" t="s">
        <v>121</v>
      </c>
      <c r="C92" s="272" t="s">
        <v>213</v>
      </c>
      <c r="D92" s="272" t="s">
        <v>422</v>
      </c>
      <c r="E92" s="272" t="s">
        <v>471</v>
      </c>
      <c r="F92" s="273">
        <v>439</v>
      </c>
      <c r="G92" s="272" t="s">
        <v>472</v>
      </c>
      <c r="H92" s="272" t="s">
        <v>187</v>
      </c>
      <c r="I92" s="272" t="s">
        <v>88</v>
      </c>
      <c r="J92" s="272" t="s">
        <v>266</v>
      </c>
      <c r="K92" s="274">
        <v>44774</v>
      </c>
    </row>
    <row r="93" spans="1:11" ht="13.5" customHeight="1" x14ac:dyDescent="0.25">
      <c r="A93" s="272" t="s">
        <v>183</v>
      </c>
      <c r="B93" s="272" t="s">
        <v>91</v>
      </c>
      <c r="C93" s="272" t="s">
        <v>214</v>
      </c>
      <c r="D93" s="272" t="s">
        <v>91</v>
      </c>
      <c r="E93" s="272" t="s">
        <v>473</v>
      </c>
      <c r="F93" s="273">
        <v>282</v>
      </c>
      <c r="G93" s="272" t="s">
        <v>474</v>
      </c>
      <c r="H93" s="272" t="s">
        <v>187</v>
      </c>
      <c r="I93" s="272" t="s">
        <v>88</v>
      </c>
      <c r="J93" s="272" t="s">
        <v>266</v>
      </c>
      <c r="K93" s="274">
        <v>44741</v>
      </c>
    </row>
    <row r="94" spans="1:11" ht="13.5" customHeight="1" x14ac:dyDescent="0.25">
      <c r="A94" s="272" t="s">
        <v>183</v>
      </c>
      <c r="B94" s="272" t="s">
        <v>115</v>
      </c>
      <c r="C94" s="272" t="s">
        <v>214</v>
      </c>
      <c r="D94" s="272" t="s">
        <v>475</v>
      </c>
      <c r="E94" s="272" t="s">
        <v>476</v>
      </c>
      <c r="F94" s="273">
        <v>396</v>
      </c>
      <c r="G94" s="272" t="s">
        <v>475</v>
      </c>
      <c r="H94" s="272" t="s">
        <v>187</v>
      </c>
      <c r="I94" s="272" t="s">
        <v>88</v>
      </c>
      <c r="J94" s="272" t="s">
        <v>266</v>
      </c>
      <c r="K94" s="274">
        <v>44737</v>
      </c>
    </row>
    <row r="95" spans="1:11" ht="13.5" customHeight="1" x14ac:dyDescent="0.25">
      <c r="A95" s="272" t="s">
        <v>179</v>
      </c>
      <c r="B95" s="272" t="s">
        <v>104</v>
      </c>
      <c r="C95" s="272" t="s">
        <v>215</v>
      </c>
      <c r="D95" s="272" t="s">
        <v>477</v>
      </c>
      <c r="E95" s="272" t="s">
        <v>478</v>
      </c>
      <c r="F95" s="273">
        <v>513</v>
      </c>
      <c r="G95" s="272" t="s">
        <v>477</v>
      </c>
      <c r="H95" s="272" t="s">
        <v>187</v>
      </c>
      <c r="I95" s="272" t="s">
        <v>88</v>
      </c>
      <c r="J95" s="272" t="s">
        <v>266</v>
      </c>
      <c r="K95" s="274">
        <v>44736</v>
      </c>
    </row>
    <row r="96" spans="1:11" ht="13.5" customHeight="1" x14ac:dyDescent="0.25">
      <c r="A96" s="272" t="s">
        <v>179</v>
      </c>
      <c r="B96" s="272" t="s">
        <v>103</v>
      </c>
      <c r="C96" s="272" t="s">
        <v>215</v>
      </c>
      <c r="D96" s="272" t="s">
        <v>310</v>
      </c>
      <c r="E96" s="272" t="s">
        <v>479</v>
      </c>
      <c r="F96" s="273">
        <v>518</v>
      </c>
      <c r="G96" s="272" t="s">
        <v>480</v>
      </c>
      <c r="H96" s="272" t="s">
        <v>187</v>
      </c>
      <c r="I96" s="272" t="s">
        <v>88</v>
      </c>
      <c r="J96" s="272" t="s">
        <v>266</v>
      </c>
      <c r="K96" s="274">
        <v>44726</v>
      </c>
    </row>
    <row r="97" spans="1:11" ht="13.5" customHeight="1" x14ac:dyDescent="0.25">
      <c r="A97" s="272" t="s">
        <v>183</v>
      </c>
      <c r="B97" s="272" t="s">
        <v>91</v>
      </c>
      <c r="C97" s="272" t="s">
        <v>214</v>
      </c>
      <c r="D97" s="272" t="s">
        <v>481</v>
      </c>
      <c r="E97" s="272" t="s">
        <v>482</v>
      </c>
      <c r="F97" s="273">
        <v>641</v>
      </c>
      <c r="G97" s="272" t="s">
        <v>483</v>
      </c>
      <c r="H97" s="272" t="s">
        <v>186</v>
      </c>
      <c r="I97" s="272" t="s">
        <v>54</v>
      </c>
      <c r="J97" s="272" t="s">
        <v>266</v>
      </c>
      <c r="K97" s="274">
        <v>44690</v>
      </c>
    </row>
    <row r="98" spans="1:11" ht="13.5" customHeight="1" x14ac:dyDescent="0.25">
      <c r="A98" s="272" t="s">
        <v>180</v>
      </c>
      <c r="B98" s="272" t="s">
        <v>121</v>
      </c>
      <c r="C98" s="272" t="s">
        <v>213</v>
      </c>
      <c r="D98" s="272" t="s">
        <v>303</v>
      </c>
      <c r="E98" s="272" t="s">
        <v>484</v>
      </c>
      <c r="F98" s="273">
        <v>472</v>
      </c>
      <c r="G98" s="272" t="s">
        <v>485</v>
      </c>
      <c r="H98" s="272" t="s">
        <v>187</v>
      </c>
      <c r="I98" s="272" t="s">
        <v>88</v>
      </c>
      <c r="J98" s="272" t="s">
        <v>266</v>
      </c>
      <c r="K98" s="274">
        <v>44642</v>
      </c>
    </row>
    <row r="99" spans="1:11" ht="13.5" customHeight="1" x14ac:dyDescent="0.25">
      <c r="A99" s="272" t="s">
        <v>181</v>
      </c>
      <c r="B99" s="272" t="s">
        <v>108</v>
      </c>
      <c r="C99" s="272" t="s">
        <v>207</v>
      </c>
      <c r="D99" s="272" t="s">
        <v>486</v>
      </c>
      <c r="E99" s="272" t="s">
        <v>487</v>
      </c>
      <c r="F99" s="273">
        <v>1657</v>
      </c>
      <c r="G99" s="272" t="s">
        <v>488</v>
      </c>
      <c r="H99" s="272" t="s">
        <v>187</v>
      </c>
      <c r="I99" s="272" t="s">
        <v>84</v>
      </c>
      <c r="J99" s="272" t="s">
        <v>266</v>
      </c>
      <c r="K99" s="274">
        <v>44607</v>
      </c>
    </row>
    <row r="100" spans="1:11" ht="13.5" customHeight="1" x14ac:dyDescent="0.25">
      <c r="A100" s="272" t="s">
        <v>181</v>
      </c>
      <c r="B100" s="272" t="s">
        <v>105</v>
      </c>
      <c r="C100" s="272" t="s">
        <v>209</v>
      </c>
      <c r="D100" s="272" t="s">
        <v>489</v>
      </c>
      <c r="E100" s="272" t="s">
        <v>490</v>
      </c>
      <c r="F100" s="273">
        <v>530</v>
      </c>
      <c r="G100" s="272" t="s">
        <v>489</v>
      </c>
      <c r="H100" s="272" t="s">
        <v>187</v>
      </c>
      <c r="I100" s="272" t="s">
        <v>88</v>
      </c>
      <c r="J100" s="272" t="s">
        <v>266</v>
      </c>
      <c r="K100" s="274">
        <v>44603</v>
      </c>
    </row>
    <row r="101" spans="1:11" ht="13.5" customHeight="1" x14ac:dyDescent="0.25">
      <c r="A101" s="272" t="s">
        <v>180</v>
      </c>
      <c r="B101" s="272" t="s">
        <v>121</v>
      </c>
      <c r="C101" s="272" t="s">
        <v>213</v>
      </c>
      <c r="D101" s="272" t="s">
        <v>303</v>
      </c>
      <c r="E101" s="272" t="s">
        <v>491</v>
      </c>
      <c r="F101" s="273">
        <v>1635</v>
      </c>
      <c r="G101" s="272" t="s">
        <v>492</v>
      </c>
      <c r="H101" s="272" t="s">
        <v>187</v>
      </c>
      <c r="I101" s="272" t="s">
        <v>88</v>
      </c>
      <c r="J101" s="272" t="s">
        <v>266</v>
      </c>
      <c r="K101" s="274">
        <v>44592</v>
      </c>
    </row>
    <row r="102" spans="1:11" ht="13.5" customHeight="1" x14ac:dyDescent="0.25">
      <c r="A102" s="272" t="s">
        <v>180</v>
      </c>
      <c r="B102" s="272" t="s">
        <v>121</v>
      </c>
      <c r="C102" s="272" t="s">
        <v>213</v>
      </c>
      <c r="D102" s="272" t="s">
        <v>303</v>
      </c>
      <c r="E102" s="272" t="s">
        <v>493</v>
      </c>
      <c r="F102" s="273">
        <v>1636</v>
      </c>
      <c r="G102" s="272" t="s">
        <v>494</v>
      </c>
      <c r="H102" s="272" t="s">
        <v>187</v>
      </c>
      <c r="I102" s="272" t="s">
        <v>88</v>
      </c>
      <c r="J102" s="272" t="s">
        <v>266</v>
      </c>
      <c r="K102" s="274">
        <v>44592</v>
      </c>
    </row>
    <row r="103" spans="1:11" ht="13.5" customHeight="1" x14ac:dyDescent="0.25">
      <c r="A103" s="272" t="s">
        <v>179</v>
      </c>
      <c r="B103" s="272" t="s">
        <v>103</v>
      </c>
      <c r="C103" s="272" t="s">
        <v>215</v>
      </c>
      <c r="D103" s="272" t="s">
        <v>310</v>
      </c>
      <c r="E103" s="272" t="s">
        <v>495</v>
      </c>
      <c r="F103" s="273">
        <v>517</v>
      </c>
      <c r="G103" s="272" t="s">
        <v>496</v>
      </c>
      <c r="H103" s="272" t="s">
        <v>187</v>
      </c>
      <c r="I103" s="272" t="s">
        <v>88</v>
      </c>
      <c r="J103" s="272" t="s">
        <v>266</v>
      </c>
      <c r="K103" s="274">
        <v>44522</v>
      </c>
    </row>
    <row r="104" spans="1:11" ht="13.5" customHeight="1" x14ac:dyDescent="0.25">
      <c r="A104" s="272" t="s">
        <v>181</v>
      </c>
      <c r="B104" s="272" t="s">
        <v>119</v>
      </c>
      <c r="C104" s="272" t="s">
        <v>208</v>
      </c>
      <c r="D104" s="272" t="s">
        <v>119</v>
      </c>
      <c r="E104" s="272" t="s">
        <v>497</v>
      </c>
      <c r="F104" s="273">
        <v>551</v>
      </c>
      <c r="G104" s="272" t="s">
        <v>498</v>
      </c>
      <c r="H104" s="272" t="s">
        <v>187</v>
      </c>
      <c r="I104" s="272" t="s">
        <v>88</v>
      </c>
      <c r="J104" s="272" t="s">
        <v>266</v>
      </c>
      <c r="K104" s="274">
        <v>44522</v>
      </c>
    </row>
    <row r="105" spans="1:11" ht="13.5" customHeight="1" x14ac:dyDescent="0.25">
      <c r="A105" s="272" t="s">
        <v>181</v>
      </c>
      <c r="B105" s="272" t="s">
        <v>119</v>
      </c>
      <c r="C105" s="272" t="s">
        <v>208</v>
      </c>
      <c r="D105" s="272" t="s">
        <v>119</v>
      </c>
      <c r="E105" s="272" t="s">
        <v>499</v>
      </c>
      <c r="F105" s="273">
        <v>561</v>
      </c>
      <c r="G105" s="272" t="s">
        <v>500</v>
      </c>
      <c r="H105" s="272" t="s">
        <v>187</v>
      </c>
      <c r="I105" s="272" t="s">
        <v>88</v>
      </c>
      <c r="J105" s="272" t="s">
        <v>266</v>
      </c>
      <c r="K105" s="274">
        <v>44522</v>
      </c>
    </row>
    <row r="106" spans="1:11" ht="13.5" customHeight="1" x14ac:dyDescent="0.25">
      <c r="A106" s="272" t="s">
        <v>180</v>
      </c>
      <c r="B106" s="272" t="s">
        <v>121</v>
      </c>
      <c r="C106" s="272" t="s">
        <v>213</v>
      </c>
      <c r="D106" s="272" t="s">
        <v>272</v>
      </c>
      <c r="E106" s="272" t="s">
        <v>501</v>
      </c>
      <c r="F106" s="273">
        <v>434</v>
      </c>
      <c r="G106" s="272" t="s">
        <v>502</v>
      </c>
      <c r="H106" s="272" t="s">
        <v>187</v>
      </c>
      <c r="I106" s="272" t="s">
        <v>88</v>
      </c>
      <c r="J106" s="272" t="s">
        <v>266</v>
      </c>
      <c r="K106" s="274">
        <v>44503</v>
      </c>
    </row>
    <row r="107" spans="1:11" ht="13.5" customHeight="1" x14ac:dyDescent="0.25">
      <c r="A107" s="272" t="s">
        <v>183</v>
      </c>
      <c r="B107" s="272" t="s">
        <v>91</v>
      </c>
      <c r="C107" s="272" t="s">
        <v>214</v>
      </c>
      <c r="D107" s="272" t="s">
        <v>91</v>
      </c>
      <c r="E107" s="272" t="s">
        <v>503</v>
      </c>
      <c r="F107" s="273">
        <v>390</v>
      </c>
      <c r="G107" s="272" t="s">
        <v>504</v>
      </c>
      <c r="H107" s="272" t="s">
        <v>187</v>
      </c>
      <c r="I107" s="272" t="s">
        <v>88</v>
      </c>
      <c r="J107" s="272" t="s">
        <v>266</v>
      </c>
      <c r="K107" s="274">
        <v>44462</v>
      </c>
    </row>
    <row r="108" spans="1:11" ht="13.5" customHeight="1" x14ac:dyDescent="0.25">
      <c r="A108" s="272" t="s">
        <v>183</v>
      </c>
      <c r="B108" s="272" t="s">
        <v>116</v>
      </c>
      <c r="C108" s="272" t="s">
        <v>210</v>
      </c>
      <c r="D108" s="272" t="s">
        <v>389</v>
      </c>
      <c r="E108" s="272" t="s">
        <v>390</v>
      </c>
      <c r="F108" s="273">
        <v>1107</v>
      </c>
      <c r="G108" s="272" t="s">
        <v>101</v>
      </c>
      <c r="H108" s="272" t="s">
        <v>186</v>
      </c>
      <c r="I108" s="272" t="s">
        <v>86</v>
      </c>
      <c r="J108" s="272" t="s">
        <v>266</v>
      </c>
      <c r="K108" s="274">
        <v>44462</v>
      </c>
    </row>
    <row r="109" spans="1:11" ht="13.5" customHeight="1" x14ac:dyDescent="0.25">
      <c r="A109" s="272" t="s">
        <v>180</v>
      </c>
      <c r="B109" s="272" t="s">
        <v>121</v>
      </c>
      <c r="C109" s="272" t="s">
        <v>213</v>
      </c>
      <c r="D109" s="272" t="s">
        <v>272</v>
      </c>
      <c r="E109" s="272" t="s">
        <v>501</v>
      </c>
      <c r="F109" s="273">
        <v>1563</v>
      </c>
      <c r="G109" s="272" t="s">
        <v>505</v>
      </c>
      <c r="H109" s="272" t="s">
        <v>186</v>
      </c>
      <c r="I109" s="272" t="s">
        <v>54</v>
      </c>
      <c r="J109" s="272" t="s">
        <v>266</v>
      </c>
      <c r="K109" s="274">
        <v>44451</v>
      </c>
    </row>
    <row r="110" spans="1:11" ht="13.5" customHeight="1" x14ac:dyDescent="0.25">
      <c r="A110" s="272" t="s">
        <v>180</v>
      </c>
      <c r="B110" s="272" t="s">
        <v>121</v>
      </c>
      <c r="C110" s="272" t="s">
        <v>213</v>
      </c>
      <c r="D110" s="272" t="s">
        <v>297</v>
      </c>
      <c r="E110" s="272" t="s">
        <v>506</v>
      </c>
      <c r="F110" s="273">
        <v>1639</v>
      </c>
      <c r="G110" s="272" t="s">
        <v>507</v>
      </c>
      <c r="H110" s="272" t="s">
        <v>187</v>
      </c>
      <c r="I110" s="272" t="s">
        <v>84</v>
      </c>
      <c r="J110" s="272" t="s">
        <v>266</v>
      </c>
      <c r="K110" s="274">
        <v>44449</v>
      </c>
    </row>
    <row r="111" spans="1:11" ht="13.5" customHeight="1" x14ac:dyDescent="0.25">
      <c r="A111" s="272" t="s">
        <v>182</v>
      </c>
      <c r="B111" s="272" t="s">
        <v>101</v>
      </c>
      <c r="C111" s="272" t="s">
        <v>206</v>
      </c>
      <c r="D111" s="272" t="s">
        <v>508</v>
      </c>
      <c r="E111" s="272" t="s">
        <v>509</v>
      </c>
      <c r="F111" s="273">
        <v>1641</v>
      </c>
      <c r="G111" s="272" t="s">
        <v>510</v>
      </c>
      <c r="H111" s="272" t="s">
        <v>186</v>
      </c>
      <c r="I111" s="272" t="s">
        <v>54</v>
      </c>
      <c r="J111" s="272" t="s">
        <v>266</v>
      </c>
      <c r="K111" s="274">
        <v>44444</v>
      </c>
    </row>
    <row r="112" spans="1:11" ht="13.5" customHeight="1" x14ac:dyDescent="0.25">
      <c r="A112" s="272" t="s">
        <v>182</v>
      </c>
      <c r="B112" s="272" t="s">
        <v>101</v>
      </c>
      <c r="C112" s="272" t="s">
        <v>206</v>
      </c>
      <c r="D112" s="272" t="s">
        <v>445</v>
      </c>
      <c r="E112" s="272" t="s">
        <v>511</v>
      </c>
      <c r="F112" s="273">
        <v>1640</v>
      </c>
      <c r="G112" s="272" t="s">
        <v>512</v>
      </c>
      <c r="H112" s="272" t="s">
        <v>186</v>
      </c>
      <c r="I112" s="272" t="s">
        <v>54</v>
      </c>
      <c r="J112" s="272" t="s">
        <v>266</v>
      </c>
      <c r="K112" s="274">
        <v>44444</v>
      </c>
    </row>
    <row r="113" spans="1:11" ht="13.5" customHeight="1" x14ac:dyDescent="0.25">
      <c r="A113" s="272" t="s">
        <v>182</v>
      </c>
      <c r="B113" s="272" t="s">
        <v>101</v>
      </c>
      <c r="C113" s="272" t="s">
        <v>206</v>
      </c>
      <c r="D113" s="272" t="s">
        <v>445</v>
      </c>
      <c r="E113" s="272" t="s">
        <v>511</v>
      </c>
      <c r="F113" s="273">
        <v>1579</v>
      </c>
      <c r="G113" s="272" t="s">
        <v>513</v>
      </c>
      <c r="H113" s="272" t="s">
        <v>186</v>
      </c>
      <c r="I113" s="272" t="s">
        <v>54</v>
      </c>
      <c r="J113" s="272" t="s">
        <v>266</v>
      </c>
      <c r="K113" s="274">
        <v>44444</v>
      </c>
    </row>
    <row r="114" spans="1:11" ht="13.5" customHeight="1" x14ac:dyDescent="0.25">
      <c r="A114" s="272" t="s">
        <v>182</v>
      </c>
      <c r="B114" s="272" t="s">
        <v>101</v>
      </c>
      <c r="C114" s="272" t="s">
        <v>206</v>
      </c>
      <c r="D114" s="272" t="s">
        <v>514</v>
      </c>
      <c r="E114" s="272" t="s">
        <v>515</v>
      </c>
      <c r="F114" s="273">
        <v>1577</v>
      </c>
      <c r="G114" s="272" t="s">
        <v>516</v>
      </c>
      <c r="H114" s="272" t="s">
        <v>186</v>
      </c>
      <c r="I114" s="272" t="s">
        <v>54</v>
      </c>
      <c r="J114" s="272" t="s">
        <v>266</v>
      </c>
      <c r="K114" s="274">
        <v>44444</v>
      </c>
    </row>
    <row r="115" spans="1:11" ht="13.5" customHeight="1" x14ac:dyDescent="0.25">
      <c r="A115" s="272" t="s">
        <v>182</v>
      </c>
      <c r="B115" s="272" t="s">
        <v>99</v>
      </c>
      <c r="C115" s="272" t="s">
        <v>208</v>
      </c>
      <c r="D115" s="272" t="s">
        <v>460</v>
      </c>
      <c r="E115" s="272" t="s">
        <v>517</v>
      </c>
      <c r="F115" s="273">
        <v>1606</v>
      </c>
      <c r="G115" s="272" t="s">
        <v>518</v>
      </c>
      <c r="H115" s="272" t="s">
        <v>187</v>
      </c>
      <c r="I115" s="272" t="s">
        <v>66</v>
      </c>
      <c r="J115" s="272" t="s">
        <v>266</v>
      </c>
      <c r="K115" s="274">
        <v>44442</v>
      </c>
    </row>
    <row r="116" spans="1:11" ht="13.5" customHeight="1" x14ac:dyDescent="0.25">
      <c r="A116" s="272" t="s">
        <v>179</v>
      </c>
      <c r="B116" s="272" t="s">
        <v>104</v>
      </c>
      <c r="C116" s="272" t="s">
        <v>215</v>
      </c>
      <c r="D116" s="272" t="s">
        <v>104</v>
      </c>
      <c r="E116" s="272" t="s">
        <v>519</v>
      </c>
      <c r="F116" s="273">
        <v>1634</v>
      </c>
      <c r="G116" s="272" t="s">
        <v>520</v>
      </c>
      <c r="H116" s="272" t="s">
        <v>187</v>
      </c>
      <c r="I116" s="272" t="s">
        <v>58</v>
      </c>
      <c r="J116" s="272" t="s">
        <v>266</v>
      </c>
      <c r="K116" s="274">
        <v>44013</v>
      </c>
    </row>
    <row r="117" spans="1:11" ht="13.5" customHeight="1" x14ac:dyDescent="0.25">
      <c r="A117" s="272" t="s">
        <v>180</v>
      </c>
      <c r="B117" s="272" t="s">
        <v>121</v>
      </c>
      <c r="C117" s="272" t="s">
        <v>213</v>
      </c>
      <c r="D117" s="272" t="s">
        <v>303</v>
      </c>
      <c r="E117" s="272" t="s">
        <v>521</v>
      </c>
      <c r="F117" s="273">
        <v>1583</v>
      </c>
      <c r="G117" s="272" t="s">
        <v>522</v>
      </c>
      <c r="H117" s="272" t="s">
        <v>187</v>
      </c>
      <c r="I117" s="272" t="s">
        <v>66</v>
      </c>
      <c r="J117" s="272" t="s">
        <v>266</v>
      </c>
      <c r="K117" s="274">
        <v>43920</v>
      </c>
    </row>
    <row r="118" spans="1:11" ht="13.5" customHeight="1" x14ac:dyDescent="0.25">
      <c r="A118" s="272" t="s">
        <v>181</v>
      </c>
      <c r="B118" s="272" t="s">
        <v>112</v>
      </c>
      <c r="C118" s="272" t="s">
        <v>208</v>
      </c>
      <c r="D118" s="272" t="s">
        <v>112</v>
      </c>
      <c r="E118" s="272" t="s">
        <v>523</v>
      </c>
      <c r="F118" s="273">
        <v>13</v>
      </c>
      <c r="G118" s="272" t="s">
        <v>524</v>
      </c>
      <c r="H118" s="272" t="s">
        <v>187</v>
      </c>
      <c r="I118" s="272" t="s">
        <v>88</v>
      </c>
      <c r="J118" s="272" t="s">
        <v>266</v>
      </c>
      <c r="K118" s="274">
        <v>43907</v>
      </c>
    </row>
    <row r="119" spans="1:11" ht="13.5" customHeight="1" x14ac:dyDescent="0.25">
      <c r="A119" s="272" t="s">
        <v>180</v>
      </c>
      <c r="B119" s="272" t="s">
        <v>121</v>
      </c>
      <c r="C119" s="272" t="s">
        <v>213</v>
      </c>
      <c r="D119" s="272" t="s">
        <v>303</v>
      </c>
      <c r="E119" s="272" t="s">
        <v>525</v>
      </c>
      <c r="F119" s="273">
        <v>862</v>
      </c>
      <c r="G119" s="272" t="s">
        <v>526</v>
      </c>
      <c r="H119" s="272" t="s">
        <v>187</v>
      </c>
      <c r="I119" s="272" t="s">
        <v>88</v>
      </c>
      <c r="J119" s="272" t="s">
        <v>266</v>
      </c>
      <c r="K119" s="274">
        <v>43901</v>
      </c>
    </row>
    <row r="120" spans="1:11" ht="13.5" customHeight="1" x14ac:dyDescent="0.25">
      <c r="A120" s="272" t="s">
        <v>182</v>
      </c>
      <c r="B120" s="272" t="s">
        <v>101</v>
      </c>
      <c r="C120" s="272" t="s">
        <v>206</v>
      </c>
      <c r="D120" s="272" t="s">
        <v>508</v>
      </c>
      <c r="E120" s="272" t="s">
        <v>527</v>
      </c>
      <c r="F120" s="273">
        <v>1623</v>
      </c>
      <c r="G120" s="272" t="s">
        <v>528</v>
      </c>
      <c r="H120" s="272" t="s">
        <v>187</v>
      </c>
      <c r="I120" s="272" t="s">
        <v>58</v>
      </c>
      <c r="J120" s="272" t="s">
        <v>266</v>
      </c>
      <c r="K120" s="274">
        <v>43892</v>
      </c>
    </row>
    <row r="121" spans="1:11" ht="13.5" customHeight="1" x14ac:dyDescent="0.25">
      <c r="A121" s="272" t="s">
        <v>181</v>
      </c>
      <c r="B121" s="272" t="s">
        <v>108</v>
      </c>
      <c r="C121" s="272" t="s">
        <v>207</v>
      </c>
      <c r="D121" s="272" t="s">
        <v>108</v>
      </c>
      <c r="E121" s="272" t="s">
        <v>529</v>
      </c>
      <c r="F121" s="273">
        <v>1621</v>
      </c>
      <c r="G121" s="272" t="s">
        <v>530</v>
      </c>
      <c r="H121" s="272" t="s">
        <v>187</v>
      </c>
      <c r="I121" s="272" t="s">
        <v>66</v>
      </c>
      <c r="J121" s="272" t="s">
        <v>266</v>
      </c>
      <c r="K121" s="274">
        <v>43800</v>
      </c>
    </row>
    <row r="122" spans="1:11" ht="13.5" customHeight="1" x14ac:dyDescent="0.25">
      <c r="A122" s="272" t="s">
        <v>180</v>
      </c>
      <c r="B122" s="272" t="s">
        <v>114</v>
      </c>
      <c r="C122" s="272" t="s">
        <v>214</v>
      </c>
      <c r="D122" s="272" t="s">
        <v>325</v>
      </c>
      <c r="E122" s="272" t="s">
        <v>531</v>
      </c>
      <c r="F122" s="273">
        <v>499</v>
      </c>
      <c r="G122" s="272" t="s">
        <v>325</v>
      </c>
      <c r="H122" s="272" t="s">
        <v>187</v>
      </c>
      <c r="I122" s="272" t="s">
        <v>88</v>
      </c>
      <c r="J122" s="272" t="s">
        <v>266</v>
      </c>
      <c r="K122" s="274">
        <v>43733</v>
      </c>
    </row>
    <row r="123" spans="1:11" ht="13.5" customHeight="1" x14ac:dyDescent="0.25">
      <c r="A123" s="272" t="s">
        <v>181</v>
      </c>
      <c r="B123" s="272" t="s">
        <v>119</v>
      </c>
      <c r="C123" s="272" t="s">
        <v>208</v>
      </c>
      <c r="D123" s="272" t="s">
        <v>119</v>
      </c>
      <c r="E123" s="272" t="s">
        <v>532</v>
      </c>
      <c r="F123" s="273">
        <v>557</v>
      </c>
      <c r="G123" s="272" t="s">
        <v>533</v>
      </c>
      <c r="H123" s="272" t="s">
        <v>187</v>
      </c>
      <c r="I123" s="272" t="s">
        <v>88</v>
      </c>
      <c r="J123" s="272" t="s">
        <v>266</v>
      </c>
      <c r="K123" s="274">
        <v>43725</v>
      </c>
    </row>
    <row r="124" spans="1:11" ht="13.5" customHeight="1" x14ac:dyDescent="0.25">
      <c r="A124" s="272" t="s">
        <v>180</v>
      </c>
      <c r="B124" s="272" t="s">
        <v>121</v>
      </c>
      <c r="C124" s="272" t="s">
        <v>213</v>
      </c>
      <c r="D124" s="272" t="s">
        <v>272</v>
      </c>
      <c r="E124" s="272" t="s">
        <v>534</v>
      </c>
      <c r="F124" s="273">
        <v>417</v>
      </c>
      <c r="G124" s="272" t="s">
        <v>103</v>
      </c>
      <c r="H124" s="272" t="s">
        <v>187</v>
      </c>
      <c r="I124" s="272" t="s">
        <v>88</v>
      </c>
      <c r="J124" s="272" t="s">
        <v>266</v>
      </c>
      <c r="K124" s="274">
        <v>43698</v>
      </c>
    </row>
    <row r="125" spans="1:11" ht="13.5" customHeight="1" x14ac:dyDescent="0.25">
      <c r="A125" s="272" t="s">
        <v>180</v>
      </c>
      <c r="B125" s="272" t="s">
        <v>109</v>
      </c>
      <c r="C125" s="272" t="s">
        <v>212</v>
      </c>
      <c r="D125" s="272" t="s">
        <v>535</v>
      </c>
      <c r="E125" s="272" t="s">
        <v>536</v>
      </c>
      <c r="F125" s="273">
        <v>490</v>
      </c>
      <c r="G125" s="272" t="s">
        <v>535</v>
      </c>
      <c r="H125" s="272" t="s">
        <v>187</v>
      </c>
      <c r="I125" s="272" t="s">
        <v>88</v>
      </c>
      <c r="J125" s="272" t="s">
        <v>266</v>
      </c>
      <c r="K125" s="274">
        <v>43697</v>
      </c>
    </row>
    <row r="126" spans="1:11" ht="13.5" customHeight="1" x14ac:dyDescent="0.25">
      <c r="A126" s="272" t="s">
        <v>179</v>
      </c>
      <c r="B126" s="272" t="s">
        <v>117</v>
      </c>
      <c r="C126" s="272" t="s">
        <v>212</v>
      </c>
      <c r="D126" s="272" t="s">
        <v>117</v>
      </c>
      <c r="E126" s="272" t="s">
        <v>537</v>
      </c>
      <c r="F126" s="273">
        <v>1566</v>
      </c>
      <c r="G126" s="272" t="s">
        <v>538</v>
      </c>
      <c r="H126" s="272" t="s">
        <v>187</v>
      </c>
      <c r="I126" s="272" t="s">
        <v>88</v>
      </c>
      <c r="J126" s="272" t="s">
        <v>266</v>
      </c>
      <c r="K126" s="274">
        <v>43696</v>
      </c>
    </row>
    <row r="127" spans="1:11" ht="13.5" customHeight="1" x14ac:dyDescent="0.25">
      <c r="A127" s="272" t="s">
        <v>179</v>
      </c>
      <c r="B127" s="272" t="s">
        <v>103</v>
      </c>
      <c r="C127" s="272" t="s">
        <v>215</v>
      </c>
      <c r="D127" s="272" t="s">
        <v>310</v>
      </c>
      <c r="E127" s="272" t="s">
        <v>539</v>
      </c>
      <c r="F127" s="273">
        <v>379</v>
      </c>
      <c r="G127" s="272" t="s">
        <v>540</v>
      </c>
      <c r="H127" s="272" t="s">
        <v>187</v>
      </c>
      <c r="I127" s="272" t="s">
        <v>88</v>
      </c>
      <c r="J127" s="272" t="s">
        <v>266</v>
      </c>
      <c r="K127" s="274">
        <v>43661</v>
      </c>
    </row>
    <row r="128" spans="1:11" ht="13.5" customHeight="1" x14ac:dyDescent="0.25">
      <c r="A128" s="272" t="s">
        <v>180</v>
      </c>
      <c r="B128" s="272" t="s">
        <v>121</v>
      </c>
      <c r="C128" s="272" t="s">
        <v>213</v>
      </c>
      <c r="D128" s="272" t="s">
        <v>275</v>
      </c>
      <c r="E128" s="272" t="s">
        <v>541</v>
      </c>
      <c r="F128" s="273">
        <v>475</v>
      </c>
      <c r="G128" s="272" t="s">
        <v>542</v>
      </c>
      <c r="H128" s="272" t="s">
        <v>187</v>
      </c>
      <c r="I128" s="272" t="s">
        <v>88</v>
      </c>
      <c r="J128" s="272" t="s">
        <v>266</v>
      </c>
      <c r="K128" s="274">
        <v>43657</v>
      </c>
    </row>
    <row r="129" spans="1:11" ht="13.5" customHeight="1" x14ac:dyDescent="0.25">
      <c r="A129" s="272" t="s">
        <v>180</v>
      </c>
      <c r="B129" s="272" t="s">
        <v>121</v>
      </c>
      <c r="C129" s="272" t="s">
        <v>213</v>
      </c>
      <c r="D129" s="272" t="s">
        <v>422</v>
      </c>
      <c r="E129" s="272" t="s">
        <v>543</v>
      </c>
      <c r="F129" s="273">
        <v>441</v>
      </c>
      <c r="G129" s="272" t="s">
        <v>544</v>
      </c>
      <c r="H129" s="272" t="s">
        <v>187</v>
      </c>
      <c r="I129" s="272" t="s">
        <v>88</v>
      </c>
      <c r="J129" s="272" t="s">
        <v>266</v>
      </c>
      <c r="K129" s="274">
        <v>43656</v>
      </c>
    </row>
    <row r="130" spans="1:11" ht="13.5" customHeight="1" x14ac:dyDescent="0.25">
      <c r="A130" s="272" t="s">
        <v>183</v>
      </c>
      <c r="B130" s="272" t="s">
        <v>93</v>
      </c>
      <c r="C130" s="272" t="s">
        <v>211</v>
      </c>
      <c r="D130" s="272" t="s">
        <v>93</v>
      </c>
      <c r="E130" s="272" t="s">
        <v>545</v>
      </c>
      <c r="F130" s="273">
        <v>398</v>
      </c>
      <c r="G130" s="272" t="s">
        <v>546</v>
      </c>
      <c r="H130" s="272" t="s">
        <v>187</v>
      </c>
      <c r="I130" s="272" t="s">
        <v>88</v>
      </c>
      <c r="J130" s="272" t="s">
        <v>266</v>
      </c>
      <c r="K130" s="274">
        <v>43635</v>
      </c>
    </row>
    <row r="131" spans="1:11" ht="13.5" customHeight="1" x14ac:dyDescent="0.25">
      <c r="A131" s="272" t="s">
        <v>180</v>
      </c>
      <c r="B131" s="272" t="s">
        <v>121</v>
      </c>
      <c r="C131" s="272" t="s">
        <v>213</v>
      </c>
      <c r="D131" s="272" t="s">
        <v>303</v>
      </c>
      <c r="E131" s="272" t="s">
        <v>547</v>
      </c>
      <c r="F131" s="273">
        <v>443</v>
      </c>
      <c r="G131" s="272" t="s">
        <v>548</v>
      </c>
      <c r="H131" s="272" t="s">
        <v>187</v>
      </c>
      <c r="I131" s="272" t="s">
        <v>88</v>
      </c>
      <c r="J131" s="272" t="s">
        <v>266</v>
      </c>
      <c r="K131" s="274">
        <v>43621</v>
      </c>
    </row>
    <row r="132" spans="1:11" ht="13.5" customHeight="1" x14ac:dyDescent="0.25">
      <c r="A132" s="272" t="s">
        <v>183</v>
      </c>
      <c r="B132" s="272" t="s">
        <v>116</v>
      </c>
      <c r="C132" s="272" t="s">
        <v>210</v>
      </c>
      <c r="D132" s="272" t="s">
        <v>116</v>
      </c>
      <c r="E132" s="272" t="s">
        <v>549</v>
      </c>
      <c r="F132" s="273">
        <v>35</v>
      </c>
      <c r="G132" s="272" t="s">
        <v>550</v>
      </c>
      <c r="H132" s="272" t="s">
        <v>187</v>
      </c>
      <c r="I132" s="272" t="s">
        <v>88</v>
      </c>
      <c r="J132" s="272" t="s">
        <v>266</v>
      </c>
      <c r="K132" s="274">
        <v>43621</v>
      </c>
    </row>
    <row r="133" spans="1:11" ht="13.5" customHeight="1" x14ac:dyDescent="0.25">
      <c r="A133" s="272" t="s">
        <v>180</v>
      </c>
      <c r="B133" s="272" t="s">
        <v>121</v>
      </c>
      <c r="C133" s="272" t="s">
        <v>213</v>
      </c>
      <c r="D133" s="272" t="s">
        <v>303</v>
      </c>
      <c r="E133" s="272" t="s">
        <v>551</v>
      </c>
      <c r="F133" s="273">
        <v>447</v>
      </c>
      <c r="G133" s="272" t="s">
        <v>552</v>
      </c>
      <c r="H133" s="272" t="s">
        <v>187</v>
      </c>
      <c r="I133" s="272" t="s">
        <v>88</v>
      </c>
      <c r="J133" s="272" t="s">
        <v>266</v>
      </c>
      <c r="K133" s="274">
        <v>43580</v>
      </c>
    </row>
    <row r="134" spans="1:11" ht="13.5" customHeight="1" x14ac:dyDescent="0.25">
      <c r="A134" s="272" t="s">
        <v>180</v>
      </c>
      <c r="B134" s="272" t="s">
        <v>114</v>
      </c>
      <c r="C134" s="272" t="s">
        <v>214</v>
      </c>
      <c r="D134" s="272" t="s">
        <v>553</v>
      </c>
      <c r="E134" s="272" t="s">
        <v>554</v>
      </c>
      <c r="F134" s="273">
        <v>736</v>
      </c>
      <c r="G134" s="272" t="s">
        <v>555</v>
      </c>
      <c r="H134" s="272" t="s">
        <v>186</v>
      </c>
      <c r="I134" s="272" t="s">
        <v>86</v>
      </c>
      <c r="J134" s="272" t="s">
        <v>266</v>
      </c>
      <c r="K134" s="274">
        <v>43551</v>
      </c>
    </row>
    <row r="135" spans="1:11" ht="13.5" customHeight="1" x14ac:dyDescent="0.25">
      <c r="A135" s="272" t="s">
        <v>180</v>
      </c>
      <c r="B135" s="272" t="s">
        <v>114</v>
      </c>
      <c r="C135" s="272" t="s">
        <v>214</v>
      </c>
      <c r="D135" s="272" t="s">
        <v>114</v>
      </c>
      <c r="E135" s="272" t="s">
        <v>556</v>
      </c>
      <c r="F135" s="273">
        <v>1544</v>
      </c>
      <c r="G135" s="272" t="s">
        <v>557</v>
      </c>
      <c r="H135" s="272" t="s">
        <v>186</v>
      </c>
      <c r="I135" s="272" t="s">
        <v>86</v>
      </c>
      <c r="J135" s="272" t="s">
        <v>266</v>
      </c>
      <c r="K135" s="274">
        <v>43551</v>
      </c>
    </row>
    <row r="136" spans="1:11" ht="13.5" customHeight="1" x14ac:dyDescent="0.25">
      <c r="A136" s="272" t="s">
        <v>180</v>
      </c>
      <c r="B136" s="272" t="s">
        <v>114</v>
      </c>
      <c r="C136" s="272" t="s">
        <v>214</v>
      </c>
      <c r="D136" s="272" t="s">
        <v>325</v>
      </c>
      <c r="E136" s="272" t="s">
        <v>348</v>
      </c>
      <c r="F136" s="273">
        <v>1217</v>
      </c>
      <c r="G136" s="272" t="s">
        <v>558</v>
      </c>
      <c r="H136" s="272" t="s">
        <v>186</v>
      </c>
      <c r="I136" s="272" t="s">
        <v>86</v>
      </c>
      <c r="J136" s="272" t="s">
        <v>266</v>
      </c>
      <c r="K136" s="274">
        <v>43551</v>
      </c>
    </row>
    <row r="137" spans="1:11" ht="13.5" customHeight="1" x14ac:dyDescent="0.25">
      <c r="A137" s="272" t="s">
        <v>180</v>
      </c>
      <c r="B137" s="272" t="s">
        <v>114</v>
      </c>
      <c r="C137" s="272" t="s">
        <v>214</v>
      </c>
      <c r="D137" s="272" t="s">
        <v>553</v>
      </c>
      <c r="E137" s="272" t="s">
        <v>554</v>
      </c>
      <c r="F137" s="273">
        <v>735</v>
      </c>
      <c r="G137" s="272" t="s">
        <v>559</v>
      </c>
      <c r="H137" s="272" t="s">
        <v>186</v>
      </c>
      <c r="I137" s="272" t="s">
        <v>86</v>
      </c>
      <c r="J137" s="272" t="s">
        <v>266</v>
      </c>
      <c r="K137" s="274">
        <v>43521</v>
      </c>
    </row>
    <row r="138" spans="1:11" ht="13.5" customHeight="1" x14ac:dyDescent="0.25">
      <c r="A138" s="272" t="s">
        <v>180</v>
      </c>
      <c r="B138" s="272" t="s">
        <v>114</v>
      </c>
      <c r="C138" s="272" t="s">
        <v>214</v>
      </c>
      <c r="D138" s="272" t="s">
        <v>560</v>
      </c>
      <c r="E138" s="272" t="s">
        <v>561</v>
      </c>
      <c r="F138" s="273">
        <v>961</v>
      </c>
      <c r="G138" s="272" t="s">
        <v>562</v>
      </c>
      <c r="H138" s="272" t="s">
        <v>186</v>
      </c>
      <c r="I138" s="272" t="s">
        <v>86</v>
      </c>
      <c r="J138" s="272" t="s">
        <v>266</v>
      </c>
      <c r="K138" s="274">
        <v>43521</v>
      </c>
    </row>
    <row r="139" spans="1:11" ht="13.5" customHeight="1" x14ac:dyDescent="0.25">
      <c r="A139" s="272" t="s">
        <v>180</v>
      </c>
      <c r="B139" s="272" t="s">
        <v>114</v>
      </c>
      <c r="C139" s="272" t="s">
        <v>214</v>
      </c>
      <c r="D139" s="272" t="s">
        <v>560</v>
      </c>
      <c r="E139" s="272" t="s">
        <v>561</v>
      </c>
      <c r="F139" s="273">
        <v>962</v>
      </c>
      <c r="G139" s="272" t="s">
        <v>563</v>
      </c>
      <c r="H139" s="272" t="s">
        <v>186</v>
      </c>
      <c r="I139" s="272" t="s">
        <v>86</v>
      </c>
      <c r="J139" s="272" t="s">
        <v>266</v>
      </c>
      <c r="K139" s="274">
        <v>43521</v>
      </c>
    </row>
    <row r="140" spans="1:11" ht="13.5" customHeight="1" x14ac:dyDescent="0.25">
      <c r="A140" s="272" t="s">
        <v>180</v>
      </c>
      <c r="B140" s="272" t="s">
        <v>114</v>
      </c>
      <c r="C140" s="272" t="s">
        <v>214</v>
      </c>
      <c r="D140" s="272" t="s">
        <v>114</v>
      </c>
      <c r="E140" s="272" t="s">
        <v>556</v>
      </c>
      <c r="F140" s="273">
        <v>1543</v>
      </c>
      <c r="G140" s="272" t="s">
        <v>564</v>
      </c>
      <c r="H140" s="272" t="s">
        <v>186</v>
      </c>
      <c r="I140" s="272" t="s">
        <v>86</v>
      </c>
      <c r="J140" s="272" t="s">
        <v>266</v>
      </c>
      <c r="K140" s="274">
        <v>43521</v>
      </c>
    </row>
    <row r="141" spans="1:11" ht="13.5" customHeight="1" x14ac:dyDescent="0.25">
      <c r="A141" s="272" t="s">
        <v>180</v>
      </c>
      <c r="B141" s="272" t="s">
        <v>114</v>
      </c>
      <c r="C141" s="272" t="s">
        <v>214</v>
      </c>
      <c r="D141" s="272" t="s">
        <v>325</v>
      </c>
      <c r="E141" s="272" t="s">
        <v>531</v>
      </c>
      <c r="F141" s="273">
        <v>1215</v>
      </c>
      <c r="G141" s="272" t="s">
        <v>96</v>
      </c>
      <c r="H141" s="272" t="s">
        <v>186</v>
      </c>
      <c r="I141" s="272" t="s">
        <v>86</v>
      </c>
      <c r="J141" s="272" t="s">
        <v>266</v>
      </c>
      <c r="K141" s="274">
        <v>43521</v>
      </c>
    </row>
    <row r="142" spans="1:11" ht="13.5" customHeight="1" x14ac:dyDescent="0.25">
      <c r="A142" s="272" t="s">
        <v>180</v>
      </c>
      <c r="B142" s="272" t="s">
        <v>114</v>
      </c>
      <c r="C142" s="272" t="s">
        <v>214</v>
      </c>
      <c r="D142" s="272" t="s">
        <v>325</v>
      </c>
      <c r="E142" s="272" t="s">
        <v>531</v>
      </c>
      <c r="F142" s="273">
        <v>1216</v>
      </c>
      <c r="G142" s="272" t="s">
        <v>565</v>
      </c>
      <c r="H142" s="272" t="s">
        <v>186</v>
      </c>
      <c r="I142" s="272" t="s">
        <v>86</v>
      </c>
      <c r="J142" s="272" t="s">
        <v>266</v>
      </c>
      <c r="K142" s="274">
        <v>43521</v>
      </c>
    </row>
    <row r="143" spans="1:11" ht="13.5" customHeight="1" x14ac:dyDescent="0.25">
      <c r="A143" s="272" t="s">
        <v>180</v>
      </c>
      <c r="B143" s="272" t="s">
        <v>114</v>
      </c>
      <c r="C143" s="272" t="s">
        <v>214</v>
      </c>
      <c r="D143" s="272" t="s">
        <v>553</v>
      </c>
      <c r="E143" s="272" t="s">
        <v>566</v>
      </c>
      <c r="F143" s="273">
        <v>315</v>
      </c>
      <c r="G143" s="272" t="s">
        <v>567</v>
      </c>
      <c r="H143" s="272" t="s">
        <v>187</v>
      </c>
      <c r="I143" s="272" t="s">
        <v>88</v>
      </c>
      <c r="J143" s="272" t="s">
        <v>266</v>
      </c>
      <c r="K143" s="274">
        <v>43498</v>
      </c>
    </row>
    <row r="144" spans="1:11" ht="13.5" customHeight="1" x14ac:dyDescent="0.25">
      <c r="A144" s="272" t="s">
        <v>183</v>
      </c>
      <c r="B144" s="272" t="s">
        <v>102</v>
      </c>
      <c r="C144" s="272" t="s">
        <v>211</v>
      </c>
      <c r="D144" s="272" t="s">
        <v>568</v>
      </c>
      <c r="E144" s="272" t="s">
        <v>569</v>
      </c>
      <c r="F144" s="273">
        <v>884</v>
      </c>
      <c r="G144" s="272" t="s">
        <v>570</v>
      </c>
      <c r="H144" s="272" t="s">
        <v>186</v>
      </c>
      <c r="I144" s="272" t="s">
        <v>86</v>
      </c>
      <c r="J144" s="272" t="s">
        <v>266</v>
      </c>
      <c r="K144" s="274">
        <v>43397</v>
      </c>
    </row>
    <row r="145" spans="1:11" ht="13.5" customHeight="1" x14ac:dyDescent="0.25">
      <c r="A145" s="272" t="s">
        <v>183</v>
      </c>
      <c r="B145" s="272" t="s">
        <v>102</v>
      </c>
      <c r="C145" s="272" t="s">
        <v>211</v>
      </c>
      <c r="D145" s="272" t="s">
        <v>568</v>
      </c>
      <c r="E145" s="272" t="s">
        <v>569</v>
      </c>
      <c r="F145" s="273">
        <v>885</v>
      </c>
      <c r="G145" s="272" t="s">
        <v>571</v>
      </c>
      <c r="H145" s="272" t="s">
        <v>186</v>
      </c>
      <c r="I145" s="272" t="s">
        <v>86</v>
      </c>
      <c r="J145" s="272" t="s">
        <v>266</v>
      </c>
      <c r="K145" s="274">
        <v>43389</v>
      </c>
    </row>
    <row r="146" spans="1:11" ht="13.5" customHeight="1" x14ac:dyDescent="0.25">
      <c r="A146" s="272" t="s">
        <v>183</v>
      </c>
      <c r="B146" s="272" t="s">
        <v>92</v>
      </c>
      <c r="C146" s="272" t="s">
        <v>211</v>
      </c>
      <c r="D146" s="272" t="s">
        <v>572</v>
      </c>
      <c r="E146" s="272" t="s">
        <v>573</v>
      </c>
      <c r="F146" s="273">
        <v>1063</v>
      </c>
      <c r="G146" s="272" t="s">
        <v>574</v>
      </c>
      <c r="H146" s="272" t="s">
        <v>186</v>
      </c>
      <c r="I146" s="272" t="s">
        <v>86</v>
      </c>
      <c r="J146" s="272" t="s">
        <v>266</v>
      </c>
      <c r="K146" s="274">
        <v>43388</v>
      </c>
    </row>
    <row r="147" spans="1:11" ht="13.5" customHeight="1" x14ac:dyDescent="0.25">
      <c r="A147" s="272" t="s">
        <v>179</v>
      </c>
      <c r="B147" s="272" t="s">
        <v>117</v>
      </c>
      <c r="C147" s="272" t="s">
        <v>212</v>
      </c>
      <c r="D147" s="272" t="s">
        <v>117</v>
      </c>
      <c r="E147" s="272" t="s">
        <v>537</v>
      </c>
      <c r="F147" s="273">
        <v>1550</v>
      </c>
      <c r="G147" s="272" t="s">
        <v>271</v>
      </c>
      <c r="H147" s="272" t="s">
        <v>186</v>
      </c>
      <c r="I147" s="272" t="s">
        <v>86</v>
      </c>
      <c r="J147" s="272" t="s">
        <v>266</v>
      </c>
      <c r="K147" s="274">
        <v>43384</v>
      </c>
    </row>
    <row r="148" spans="1:11" ht="13.5" customHeight="1" x14ac:dyDescent="0.25">
      <c r="A148" s="272" t="s">
        <v>180</v>
      </c>
      <c r="B148" s="272" t="s">
        <v>114</v>
      </c>
      <c r="C148" s="272" t="s">
        <v>214</v>
      </c>
      <c r="D148" s="272" t="s">
        <v>114</v>
      </c>
      <c r="E148" s="272" t="s">
        <v>575</v>
      </c>
      <c r="F148" s="273">
        <v>930</v>
      </c>
      <c r="G148" s="272" t="s">
        <v>576</v>
      </c>
      <c r="H148" s="272" t="s">
        <v>186</v>
      </c>
      <c r="I148" s="272" t="s">
        <v>86</v>
      </c>
      <c r="J148" s="272" t="s">
        <v>266</v>
      </c>
      <c r="K148" s="274">
        <v>43384</v>
      </c>
    </row>
    <row r="149" spans="1:11" ht="13.5" customHeight="1" x14ac:dyDescent="0.25">
      <c r="A149" s="272" t="s">
        <v>179</v>
      </c>
      <c r="B149" s="272" t="s">
        <v>104</v>
      </c>
      <c r="C149" s="272" t="s">
        <v>215</v>
      </c>
      <c r="D149" s="272" t="s">
        <v>577</v>
      </c>
      <c r="E149" s="272" t="s">
        <v>578</v>
      </c>
      <c r="F149" s="273">
        <v>514</v>
      </c>
      <c r="G149" s="272" t="s">
        <v>577</v>
      </c>
      <c r="H149" s="272" t="s">
        <v>187</v>
      </c>
      <c r="I149" s="272" t="s">
        <v>88</v>
      </c>
      <c r="J149" s="272" t="s">
        <v>266</v>
      </c>
      <c r="K149" s="274">
        <v>43383</v>
      </c>
    </row>
    <row r="150" spans="1:11" ht="13.5" customHeight="1" x14ac:dyDescent="0.25">
      <c r="A150" s="272" t="s">
        <v>179</v>
      </c>
      <c r="B150" s="272" t="s">
        <v>117</v>
      </c>
      <c r="C150" s="272" t="s">
        <v>212</v>
      </c>
      <c r="D150" s="272" t="s">
        <v>117</v>
      </c>
      <c r="E150" s="272" t="s">
        <v>537</v>
      </c>
      <c r="F150" s="273">
        <v>1549</v>
      </c>
      <c r="G150" s="272" t="s">
        <v>538</v>
      </c>
      <c r="H150" s="272" t="s">
        <v>186</v>
      </c>
      <c r="I150" s="272" t="s">
        <v>86</v>
      </c>
      <c r="J150" s="272" t="s">
        <v>266</v>
      </c>
      <c r="K150" s="274">
        <v>43383</v>
      </c>
    </row>
    <row r="151" spans="1:11" ht="13.5" customHeight="1" x14ac:dyDescent="0.25">
      <c r="A151" s="272" t="s">
        <v>180</v>
      </c>
      <c r="B151" s="272" t="s">
        <v>121</v>
      </c>
      <c r="C151" s="272" t="s">
        <v>213</v>
      </c>
      <c r="D151" s="272" t="s">
        <v>285</v>
      </c>
      <c r="E151" s="272" t="s">
        <v>286</v>
      </c>
      <c r="F151" s="273">
        <v>1175</v>
      </c>
      <c r="G151" s="272" t="s">
        <v>579</v>
      </c>
      <c r="H151" s="272" t="s">
        <v>186</v>
      </c>
      <c r="I151" s="272" t="s">
        <v>86</v>
      </c>
      <c r="J151" s="272" t="s">
        <v>266</v>
      </c>
      <c r="K151" s="274">
        <v>43383</v>
      </c>
    </row>
    <row r="152" spans="1:11" ht="13.5" customHeight="1" x14ac:dyDescent="0.25">
      <c r="A152" s="272" t="s">
        <v>180</v>
      </c>
      <c r="B152" s="272" t="s">
        <v>121</v>
      </c>
      <c r="C152" s="272" t="s">
        <v>213</v>
      </c>
      <c r="D152" s="272" t="s">
        <v>285</v>
      </c>
      <c r="E152" s="272" t="s">
        <v>286</v>
      </c>
      <c r="F152" s="273">
        <v>1176</v>
      </c>
      <c r="G152" s="272" t="s">
        <v>580</v>
      </c>
      <c r="H152" s="272" t="s">
        <v>186</v>
      </c>
      <c r="I152" s="272" t="s">
        <v>86</v>
      </c>
      <c r="J152" s="272" t="s">
        <v>266</v>
      </c>
      <c r="K152" s="274">
        <v>43383</v>
      </c>
    </row>
    <row r="153" spans="1:11" ht="13.5" customHeight="1" x14ac:dyDescent="0.25">
      <c r="A153" s="272" t="s">
        <v>180</v>
      </c>
      <c r="B153" s="272" t="s">
        <v>121</v>
      </c>
      <c r="C153" s="272" t="s">
        <v>213</v>
      </c>
      <c r="D153" s="272" t="s">
        <v>303</v>
      </c>
      <c r="E153" s="272" t="s">
        <v>463</v>
      </c>
      <c r="F153" s="273">
        <v>1443</v>
      </c>
      <c r="G153" s="272" t="s">
        <v>581</v>
      </c>
      <c r="H153" s="272" t="s">
        <v>186</v>
      </c>
      <c r="I153" s="272" t="s">
        <v>86</v>
      </c>
      <c r="J153" s="272" t="s">
        <v>266</v>
      </c>
      <c r="K153" s="274">
        <v>43382</v>
      </c>
    </row>
    <row r="154" spans="1:11" ht="13.5" customHeight="1" x14ac:dyDescent="0.25">
      <c r="A154" s="272" t="s">
        <v>180</v>
      </c>
      <c r="B154" s="272" t="s">
        <v>121</v>
      </c>
      <c r="C154" s="272" t="s">
        <v>213</v>
      </c>
      <c r="D154" s="272" t="s">
        <v>303</v>
      </c>
      <c r="E154" s="272" t="s">
        <v>463</v>
      </c>
      <c r="F154" s="273">
        <v>1444</v>
      </c>
      <c r="G154" s="272" t="s">
        <v>582</v>
      </c>
      <c r="H154" s="272" t="s">
        <v>186</v>
      </c>
      <c r="I154" s="272" t="s">
        <v>86</v>
      </c>
      <c r="J154" s="272" t="s">
        <v>266</v>
      </c>
      <c r="K154" s="274">
        <v>43382</v>
      </c>
    </row>
    <row r="155" spans="1:11" ht="13.5" customHeight="1" x14ac:dyDescent="0.25">
      <c r="A155" s="272" t="s">
        <v>179</v>
      </c>
      <c r="B155" s="272" t="s">
        <v>104</v>
      </c>
      <c r="C155" s="272" t="s">
        <v>215</v>
      </c>
      <c r="D155" s="272" t="s">
        <v>577</v>
      </c>
      <c r="E155" s="272" t="s">
        <v>583</v>
      </c>
      <c r="F155" s="273">
        <v>516</v>
      </c>
      <c r="G155" s="272" t="s">
        <v>584</v>
      </c>
      <c r="H155" s="272" t="s">
        <v>187</v>
      </c>
      <c r="I155" s="272" t="s">
        <v>88</v>
      </c>
      <c r="J155" s="272" t="s">
        <v>266</v>
      </c>
      <c r="K155" s="274">
        <v>43376</v>
      </c>
    </row>
    <row r="156" spans="1:11" ht="13.5" customHeight="1" x14ac:dyDescent="0.25">
      <c r="A156" s="272" t="s">
        <v>180</v>
      </c>
      <c r="B156" s="272" t="s">
        <v>121</v>
      </c>
      <c r="C156" s="272" t="s">
        <v>213</v>
      </c>
      <c r="D156" s="272" t="s">
        <v>303</v>
      </c>
      <c r="E156" s="272" t="s">
        <v>585</v>
      </c>
      <c r="F156" s="273">
        <v>839</v>
      </c>
      <c r="G156" s="272" t="s">
        <v>586</v>
      </c>
      <c r="H156" s="272" t="s">
        <v>187</v>
      </c>
      <c r="I156" s="272" t="s">
        <v>88</v>
      </c>
      <c r="J156" s="272" t="s">
        <v>266</v>
      </c>
      <c r="K156" s="274">
        <v>43374</v>
      </c>
    </row>
    <row r="157" spans="1:11" ht="13.5" customHeight="1" x14ac:dyDescent="0.25">
      <c r="A157" s="272" t="s">
        <v>183</v>
      </c>
      <c r="B157" s="272" t="s">
        <v>91</v>
      </c>
      <c r="C157" s="272" t="s">
        <v>214</v>
      </c>
      <c r="D157" s="272" t="s">
        <v>91</v>
      </c>
      <c r="E157" s="272" t="s">
        <v>587</v>
      </c>
      <c r="F157" s="273">
        <v>285</v>
      </c>
      <c r="G157" s="272" t="s">
        <v>588</v>
      </c>
      <c r="H157" s="272" t="s">
        <v>187</v>
      </c>
      <c r="I157" s="272" t="s">
        <v>88</v>
      </c>
      <c r="J157" s="272" t="s">
        <v>266</v>
      </c>
      <c r="K157" s="274">
        <v>43374</v>
      </c>
    </row>
    <row r="158" spans="1:11" ht="13.5" customHeight="1" x14ac:dyDescent="0.25">
      <c r="A158" s="272" t="s">
        <v>181</v>
      </c>
      <c r="B158" s="272" t="s">
        <v>105</v>
      </c>
      <c r="C158" s="272" t="s">
        <v>209</v>
      </c>
      <c r="D158" s="272" t="s">
        <v>489</v>
      </c>
      <c r="E158" s="272" t="s">
        <v>490</v>
      </c>
      <c r="F158" s="273">
        <v>1083</v>
      </c>
      <c r="G158" s="272" t="s">
        <v>589</v>
      </c>
      <c r="H158" s="272" t="s">
        <v>186</v>
      </c>
      <c r="I158" s="272" t="s">
        <v>86</v>
      </c>
      <c r="J158" s="272" t="s">
        <v>266</v>
      </c>
      <c r="K158" s="274">
        <v>43363</v>
      </c>
    </row>
    <row r="159" spans="1:11" ht="13.5" customHeight="1" x14ac:dyDescent="0.25">
      <c r="A159" s="272" t="s">
        <v>181</v>
      </c>
      <c r="B159" s="272" t="s">
        <v>119</v>
      </c>
      <c r="C159" s="272" t="s">
        <v>208</v>
      </c>
      <c r="D159" s="272" t="s">
        <v>119</v>
      </c>
      <c r="E159" s="272" t="s">
        <v>590</v>
      </c>
      <c r="F159" s="273">
        <v>1375</v>
      </c>
      <c r="G159" s="272" t="s">
        <v>591</v>
      </c>
      <c r="H159" s="272" t="s">
        <v>186</v>
      </c>
      <c r="I159" s="272" t="s">
        <v>86</v>
      </c>
      <c r="J159" s="272" t="s">
        <v>266</v>
      </c>
      <c r="K159" s="274">
        <v>43360</v>
      </c>
    </row>
    <row r="160" spans="1:11" ht="13.5" customHeight="1" x14ac:dyDescent="0.25">
      <c r="A160" s="272" t="s">
        <v>181</v>
      </c>
      <c r="B160" s="272" t="s">
        <v>119</v>
      </c>
      <c r="C160" s="272" t="s">
        <v>208</v>
      </c>
      <c r="D160" s="272" t="s">
        <v>119</v>
      </c>
      <c r="E160" s="272" t="s">
        <v>590</v>
      </c>
      <c r="F160" s="273">
        <v>1376</v>
      </c>
      <c r="G160" s="272" t="s">
        <v>592</v>
      </c>
      <c r="H160" s="272" t="s">
        <v>186</v>
      </c>
      <c r="I160" s="272" t="s">
        <v>86</v>
      </c>
      <c r="J160" s="272" t="s">
        <v>266</v>
      </c>
      <c r="K160" s="274">
        <v>43360</v>
      </c>
    </row>
    <row r="161" spans="1:11" ht="13.5" customHeight="1" x14ac:dyDescent="0.25">
      <c r="A161" s="272" t="s">
        <v>181</v>
      </c>
      <c r="B161" s="272" t="s">
        <v>122</v>
      </c>
      <c r="C161" s="272" t="s">
        <v>207</v>
      </c>
      <c r="D161" s="272" t="s">
        <v>350</v>
      </c>
      <c r="E161" s="272" t="s">
        <v>593</v>
      </c>
      <c r="F161" s="273">
        <v>259</v>
      </c>
      <c r="G161" s="272" t="s">
        <v>546</v>
      </c>
      <c r="H161" s="272" t="s">
        <v>186</v>
      </c>
      <c r="I161" s="272" t="s">
        <v>86</v>
      </c>
      <c r="J161" s="272" t="s">
        <v>266</v>
      </c>
      <c r="K161" s="274">
        <v>43355</v>
      </c>
    </row>
    <row r="162" spans="1:11" ht="13.5" customHeight="1" x14ac:dyDescent="0.25">
      <c r="A162" s="272" t="s">
        <v>181</v>
      </c>
      <c r="B162" s="272" t="s">
        <v>105</v>
      </c>
      <c r="C162" s="272" t="s">
        <v>209</v>
      </c>
      <c r="D162" s="272" t="s">
        <v>594</v>
      </c>
      <c r="E162" s="272" t="s">
        <v>595</v>
      </c>
      <c r="F162" s="273">
        <v>1087</v>
      </c>
      <c r="G162" s="272" t="s">
        <v>596</v>
      </c>
      <c r="H162" s="272" t="s">
        <v>186</v>
      </c>
      <c r="I162" s="272" t="s">
        <v>86</v>
      </c>
      <c r="J162" s="272" t="s">
        <v>266</v>
      </c>
      <c r="K162" s="274">
        <v>43353</v>
      </c>
    </row>
    <row r="163" spans="1:11" ht="13.5" customHeight="1" x14ac:dyDescent="0.25">
      <c r="A163" s="272" t="s">
        <v>181</v>
      </c>
      <c r="B163" s="272" t="s">
        <v>112</v>
      </c>
      <c r="C163" s="272" t="s">
        <v>208</v>
      </c>
      <c r="D163" s="272" t="s">
        <v>597</v>
      </c>
      <c r="E163" s="272" t="s">
        <v>598</v>
      </c>
      <c r="F163" s="273">
        <v>545</v>
      </c>
      <c r="G163" s="272" t="s">
        <v>544</v>
      </c>
      <c r="H163" s="272" t="s">
        <v>187</v>
      </c>
      <c r="I163" s="272" t="s">
        <v>88</v>
      </c>
      <c r="J163" s="272" t="s">
        <v>266</v>
      </c>
      <c r="K163" s="274">
        <v>43353</v>
      </c>
    </row>
    <row r="164" spans="1:11" ht="13.5" customHeight="1" x14ac:dyDescent="0.25">
      <c r="A164" s="272" t="s">
        <v>181</v>
      </c>
      <c r="B164" s="272" t="s">
        <v>105</v>
      </c>
      <c r="C164" s="272" t="s">
        <v>209</v>
      </c>
      <c r="D164" s="272" t="s">
        <v>594</v>
      </c>
      <c r="E164" s="272" t="s">
        <v>595</v>
      </c>
      <c r="F164" s="273">
        <v>1088</v>
      </c>
      <c r="G164" s="272" t="s">
        <v>599</v>
      </c>
      <c r="H164" s="272" t="s">
        <v>186</v>
      </c>
      <c r="I164" s="272" t="s">
        <v>86</v>
      </c>
      <c r="J164" s="272" t="s">
        <v>266</v>
      </c>
      <c r="K164" s="274">
        <v>43350</v>
      </c>
    </row>
    <row r="165" spans="1:11" ht="13.5" customHeight="1" x14ac:dyDescent="0.25">
      <c r="A165" s="272" t="s">
        <v>181</v>
      </c>
      <c r="B165" s="272" t="s">
        <v>112</v>
      </c>
      <c r="C165" s="272" t="s">
        <v>208</v>
      </c>
      <c r="D165" s="272" t="s">
        <v>112</v>
      </c>
      <c r="E165" s="272" t="s">
        <v>600</v>
      </c>
      <c r="F165" s="273">
        <v>1267</v>
      </c>
      <c r="G165" s="272" t="s">
        <v>601</v>
      </c>
      <c r="H165" s="272" t="s">
        <v>186</v>
      </c>
      <c r="I165" s="272" t="s">
        <v>86</v>
      </c>
      <c r="J165" s="272" t="s">
        <v>266</v>
      </c>
      <c r="K165" s="274">
        <v>43350</v>
      </c>
    </row>
    <row r="166" spans="1:11" ht="13.5" customHeight="1" x14ac:dyDescent="0.25">
      <c r="A166" s="272" t="s">
        <v>181</v>
      </c>
      <c r="B166" s="272" t="s">
        <v>112</v>
      </c>
      <c r="C166" s="272" t="s">
        <v>208</v>
      </c>
      <c r="D166" s="272" t="s">
        <v>112</v>
      </c>
      <c r="E166" s="272" t="s">
        <v>600</v>
      </c>
      <c r="F166" s="273">
        <v>1268</v>
      </c>
      <c r="G166" s="272" t="s">
        <v>602</v>
      </c>
      <c r="H166" s="272" t="s">
        <v>186</v>
      </c>
      <c r="I166" s="272" t="s">
        <v>86</v>
      </c>
      <c r="J166" s="272" t="s">
        <v>266</v>
      </c>
      <c r="K166" s="274">
        <v>43350</v>
      </c>
    </row>
    <row r="167" spans="1:11" ht="13.5" customHeight="1" x14ac:dyDescent="0.25">
      <c r="A167" s="272" t="s">
        <v>181</v>
      </c>
      <c r="B167" s="272" t="s">
        <v>105</v>
      </c>
      <c r="C167" s="272" t="s">
        <v>209</v>
      </c>
      <c r="D167" s="272" t="s">
        <v>489</v>
      </c>
      <c r="E167" s="272" t="s">
        <v>490</v>
      </c>
      <c r="F167" s="273">
        <v>1084</v>
      </c>
      <c r="G167" s="272" t="s">
        <v>367</v>
      </c>
      <c r="H167" s="272" t="s">
        <v>186</v>
      </c>
      <c r="I167" s="272" t="s">
        <v>86</v>
      </c>
      <c r="J167" s="272" t="s">
        <v>266</v>
      </c>
      <c r="K167" s="274">
        <v>43346</v>
      </c>
    </row>
    <row r="168" spans="1:11" ht="13.5" customHeight="1" x14ac:dyDescent="0.25">
      <c r="A168" s="272" t="s">
        <v>183</v>
      </c>
      <c r="B168" s="272" t="s">
        <v>92</v>
      </c>
      <c r="C168" s="272" t="s">
        <v>211</v>
      </c>
      <c r="D168" s="272" t="s">
        <v>572</v>
      </c>
      <c r="E168" s="272" t="s">
        <v>603</v>
      </c>
      <c r="F168" s="273">
        <v>225</v>
      </c>
      <c r="G168" s="272" t="s">
        <v>112</v>
      </c>
      <c r="H168" s="272" t="s">
        <v>187</v>
      </c>
      <c r="I168" s="272" t="s">
        <v>88</v>
      </c>
      <c r="J168" s="272" t="s">
        <v>266</v>
      </c>
      <c r="K168" s="274">
        <v>43343</v>
      </c>
    </row>
    <row r="169" spans="1:11" ht="13.5" customHeight="1" x14ac:dyDescent="0.25">
      <c r="A169" s="272" t="s">
        <v>183</v>
      </c>
      <c r="B169" s="272" t="s">
        <v>111</v>
      </c>
      <c r="C169" s="272" t="s">
        <v>214</v>
      </c>
      <c r="D169" s="272" t="s">
        <v>267</v>
      </c>
      <c r="E169" s="272" t="s">
        <v>604</v>
      </c>
      <c r="F169" s="273">
        <v>19</v>
      </c>
      <c r="G169" s="272" t="s">
        <v>605</v>
      </c>
      <c r="H169" s="272" t="s">
        <v>187</v>
      </c>
      <c r="I169" s="272" t="s">
        <v>88</v>
      </c>
      <c r="J169" s="272" t="s">
        <v>266</v>
      </c>
      <c r="K169" s="274">
        <v>43333</v>
      </c>
    </row>
    <row r="170" spans="1:11" ht="13.5" customHeight="1" x14ac:dyDescent="0.25">
      <c r="A170" s="272" t="s">
        <v>179</v>
      </c>
      <c r="B170" s="272" t="s">
        <v>103</v>
      </c>
      <c r="C170" s="272" t="s">
        <v>215</v>
      </c>
      <c r="D170" s="272" t="s">
        <v>310</v>
      </c>
      <c r="E170" s="272" t="s">
        <v>539</v>
      </c>
      <c r="F170" s="273">
        <v>380</v>
      </c>
      <c r="G170" s="272" t="s">
        <v>606</v>
      </c>
      <c r="H170" s="272" t="s">
        <v>186</v>
      </c>
      <c r="I170" s="272" t="s">
        <v>86</v>
      </c>
      <c r="J170" s="272" t="s">
        <v>266</v>
      </c>
      <c r="K170" s="274">
        <v>43332</v>
      </c>
    </row>
    <row r="171" spans="1:11" ht="13.5" customHeight="1" x14ac:dyDescent="0.25">
      <c r="A171" s="272" t="s">
        <v>179</v>
      </c>
      <c r="B171" s="272" t="s">
        <v>103</v>
      </c>
      <c r="C171" s="272" t="s">
        <v>215</v>
      </c>
      <c r="D171" s="272" t="s">
        <v>310</v>
      </c>
      <c r="E171" s="272" t="s">
        <v>495</v>
      </c>
      <c r="F171" s="273">
        <v>381</v>
      </c>
      <c r="G171" s="272" t="s">
        <v>540</v>
      </c>
      <c r="H171" s="272" t="s">
        <v>186</v>
      </c>
      <c r="I171" s="272" t="s">
        <v>86</v>
      </c>
      <c r="J171" s="272" t="s">
        <v>266</v>
      </c>
      <c r="K171" s="274">
        <v>43332</v>
      </c>
    </row>
    <row r="172" spans="1:11" ht="13.5" customHeight="1" x14ac:dyDescent="0.25">
      <c r="A172" s="272" t="s">
        <v>179</v>
      </c>
      <c r="B172" s="272" t="s">
        <v>117</v>
      </c>
      <c r="C172" s="272" t="s">
        <v>212</v>
      </c>
      <c r="D172" s="272" t="s">
        <v>607</v>
      </c>
      <c r="E172" s="272" t="s">
        <v>608</v>
      </c>
      <c r="F172" s="273">
        <v>872</v>
      </c>
      <c r="G172" s="272" t="s">
        <v>609</v>
      </c>
      <c r="H172" s="272" t="s">
        <v>186</v>
      </c>
      <c r="I172" s="272" t="s">
        <v>86</v>
      </c>
      <c r="J172" s="272" t="s">
        <v>266</v>
      </c>
      <c r="K172" s="274">
        <v>43327</v>
      </c>
    </row>
    <row r="173" spans="1:11" ht="13.5" customHeight="1" x14ac:dyDescent="0.25">
      <c r="A173" s="272" t="s">
        <v>179</v>
      </c>
      <c r="B173" s="272" t="s">
        <v>117</v>
      </c>
      <c r="C173" s="272" t="s">
        <v>212</v>
      </c>
      <c r="D173" s="272" t="s">
        <v>117</v>
      </c>
      <c r="E173" s="272" t="s">
        <v>288</v>
      </c>
      <c r="F173" s="273">
        <v>1547</v>
      </c>
      <c r="G173" s="272" t="s">
        <v>591</v>
      </c>
      <c r="H173" s="272" t="s">
        <v>186</v>
      </c>
      <c r="I173" s="272" t="s">
        <v>86</v>
      </c>
      <c r="J173" s="272" t="s">
        <v>266</v>
      </c>
      <c r="K173" s="274">
        <v>43326</v>
      </c>
    </row>
    <row r="174" spans="1:11" ht="13.5" customHeight="1" x14ac:dyDescent="0.25">
      <c r="A174" s="272" t="s">
        <v>179</v>
      </c>
      <c r="B174" s="272" t="s">
        <v>117</v>
      </c>
      <c r="C174" s="272" t="s">
        <v>212</v>
      </c>
      <c r="D174" s="272" t="s">
        <v>117</v>
      </c>
      <c r="E174" s="272" t="s">
        <v>288</v>
      </c>
      <c r="F174" s="273">
        <v>1548</v>
      </c>
      <c r="G174" s="272" t="s">
        <v>584</v>
      </c>
      <c r="H174" s="272" t="s">
        <v>186</v>
      </c>
      <c r="I174" s="272" t="s">
        <v>86</v>
      </c>
      <c r="J174" s="272" t="s">
        <v>266</v>
      </c>
      <c r="K174" s="274">
        <v>43326</v>
      </c>
    </row>
    <row r="175" spans="1:11" ht="13.5" customHeight="1" x14ac:dyDescent="0.25">
      <c r="A175" s="272" t="s">
        <v>179</v>
      </c>
      <c r="B175" s="272" t="s">
        <v>117</v>
      </c>
      <c r="C175" s="272" t="s">
        <v>212</v>
      </c>
      <c r="D175" s="272" t="s">
        <v>117</v>
      </c>
      <c r="E175" s="272" t="s">
        <v>407</v>
      </c>
      <c r="F175" s="273">
        <v>385</v>
      </c>
      <c r="G175" s="272" t="s">
        <v>610</v>
      </c>
      <c r="H175" s="272" t="s">
        <v>186</v>
      </c>
      <c r="I175" s="272" t="s">
        <v>86</v>
      </c>
      <c r="J175" s="272" t="s">
        <v>266</v>
      </c>
      <c r="K175" s="274">
        <v>43326</v>
      </c>
    </row>
    <row r="176" spans="1:11" ht="13.5" customHeight="1" x14ac:dyDescent="0.25">
      <c r="A176" s="272" t="s">
        <v>179</v>
      </c>
      <c r="B176" s="272" t="s">
        <v>117</v>
      </c>
      <c r="C176" s="272" t="s">
        <v>212</v>
      </c>
      <c r="D176" s="272" t="s">
        <v>117</v>
      </c>
      <c r="E176" s="272" t="s">
        <v>407</v>
      </c>
      <c r="F176" s="273">
        <v>386</v>
      </c>
      <c r="G176" s="272" t="s">
        <v>408</v>
      </c>
      <c r="H176" s="272" t="s">
        <v>186</v>
      </c>
      <c r="I176" s="272" t="s">
        <v>86</v>
      </c>
      <c r="J176" s="272" t="s">
        <v>266</v>
      </c>
      <c r="K176" s="274">
        <v>43326</v>
      </c>
    </row>
    <row r="177" spans="1:11" ht="13.5" customHeight="1" x14ac:dyDescent="0.25">
      <c r="A177" s="272" t="s">
        <v>179</v>
      </c>
      <c r="B177" s="272" t="s">
        <v>103</v>
      </c>
      <c r="C177" s="272" t="s">
        <v>215</v>
      </c>
      <c r="D177" s="272" t="s">
        <v>310</v>
      </c>
      <c r="E177" s="272" t="s">
        <v>479</v>
      </c>
      <c r="F177" s="273">
        <v>1075</v>
      </c>
      <c r="G177" s="272" t="s">
        <v>480</v>
      </c>
      <c r="H177" s="272" t="s">
        <v>186</v>
      </c>
      <c r="I177" s="272" t="s">
        <v>86</v>
      </c>
      <c r="J177" s="272" t="s">
        <v>266</v>
      </c>
      <c r="K177" s="274">
        <v>43325</v>
      </c>
    </row>
    <row r="178" spans="1:11" ht="13.5" customHeight="1" x14ac:dyDescent="0.25">
      <c r="A178" s="272" t="s">
        <v>179</v>
      </c>
      <c r="B178" s="272" t="s">
        <v>103</v>
      </c>
      <c r="C178" s="272" t="s">
        <v>215</v>
      </c>
      <c r="D178" s="272" t="s">
        <v>310</v>
      </c>
      <c r="E178" s="272" t="s">
        <v>479</v>
      </c>
      <c r="F178" s="273">
        <v>1076</v>
      </c>
      <c r="G178" s="272" t="s">
        <v>611</v>
      </c>
      <c r="H178" s="272" t="s">
        <v>186</v>
      </c>
      <c r="I178" s="272" t="s">
        <v>86</v>
      </c>
      <c r="J178" s="272" t="s">
        <v>266</v>
      </c>
      <c r="K178" s="274">
        <v>43325</v>
      </c>
    </row>
    <row r="179" spans="1:11" ht="13.5" customHeight="1" x14ac:dyDescent="0.25">
      <c r="A179" s="272" t="s">
        <v>179</v>
      </c>
      <c r="B179" s="272" t="s">
        <v>117</v>
      </c>
      <c r="C179" s="272" t="s">
        <v>212</v>
      </c>
      <c r="D179" s="272" t="s">
        <v>607</v>
      </c>
      <c r="E179" s="272" t="s">
        <v>608</v>
      </c>
      <c r="F179" s="273">
        <v>873</v>
      </c>
      <c r="G179" s="272" t="s">
        <v>612</v>
      </c>
      <c r="H179" s="272" t="s">
        <v>186</v>
      </c>
      <c r="I179" s="272" t="s">
        <v>86</v>
      </c>
      <c r="J179" s="272" t="s">
        <v>266</v>
      </c>
      <c r="K179" s="274">
        <v>43325</v>
      </c>
    </row>
    <row r="180" spans="1:11" ht="13.5" customHeight="1" x14ac:dyDescent="0.25">
      <c r="A180" s="272" t="s">
        <v>180</v>
      </c>
      <c r="B180" s="272" t="s">
        <v>121</v>
      </c>
      <c r="C180" s="272" t="s">
        <v>213</v>
      </c>
      <c r="D180" s="272" t="s">
        <v>303</v>
      </c>
      <c r="E180" s="272" t="s">
        <v>547</v>
      </c>
      <c r="F180" s="273">
        <v>716</v>
      </c>
      <c r="G180" s="272" t="s">
        <v>613</v>
      </c>
      <c r="H180" s="272" t="s">
        <v>186</v>
      </c>
      <c r="I180" s="272" t="s">
        <v>86</v>
      </c>
      <c r="J180" s="272" t="s">
        <v>266</v>
      </c>
      <c r="K180" s="274">
        <v>43322</v>
      </c>
    </row>
    <row r="181" spans="1:11" ht="13.5" customHeight="1" x14ac:dyDescent="0.25">
      <c r="A181" s="272" t="s">
        <v>180</v>
      </c>
      <c r="B181" s="272" t="s">
        <v>121</v>
      </c>
      <c r="C181" s="272" t="s">
        <v>213</v>
      </c>
      <c r="D181" s="272" t="s">
        <v>303</v>
      </c>
      <c r="E181" s="272" t="s">
        <v>547</v>
      </c>
      <c r="F181" s="273">
        <v>711</v>
      </c>
      <c r="G181" s="272" t="s">
        <v>614</v>
      </c>
      <c r="H181" s="272" t="s">
        <v>186</v>
      </c>
      <c r="I181" s="272" t="s">
        <v>86</v>
      </c>
      <c r="J181" s="272" t="s">
        <v>266</v>
      </c>
      <c r="K181" s="274">
        <v>43322</v>
      </c>
    </row>
    <row r="182" spans="1:11" ht="13.5" customHeight="1" x14ac:dyDescent="0.25">
      <c r="A182" s="272" t="s">
        <v>180</v>
      </c>
      <c r="B182" s="272" t="s">
        <v>121</v>
      </c>
      <c r="C182" s="272" t="s">
        <v>213</v>
      </c>
      <c r="D182" s="272" t="s">
        <v>303</v>
      </c>
      <c r="E182" s="272" t="s">
        <v>615</v>
      </c>
      <c r="F182" s="273">
        <v>715</v>
      </c>
      <c r="G182" s="272" t="s">
        <v>616</v>
      </c>
      <c r="H182" s="272" t="s">
        <v>186</v>
      </c>
      <c r="I182" s="272" t="s">
        <v>86</v>
      </c>
      <c r="J182" s="272" t="s">
        <v>266</v>
      </c>
      <c r="K182" s="274">
        <v>43322</v>
      </c>
    </row>
    <row r="183" spans="1:11" ht="13.5" customHeight="1" x14ac:dyDescent="0.25">
      <c r="A183" s="272" t="s">
        <v>180</v>
      </c>
      <c r="B183" s="272" t="s">
        <v>121</v>
      </c>
      <c r="C183" s="272" t="s">
        <v>213</v>
      </c>
      <c r="D183" s="272" t="s">
        <v>303</v>
      </c>
      <c r="E183" s="272" t="s">
        <v>615</v>
      </c>
      <c r="F183" s="273">
        <v>1403</v>
      </c>
      <c r="G183" s="272" t="s">
        <v>617</v>
      </c>
      <c r="H183" s="272" t="s">
        <v>186</v>
      </c>
      <c r="I183" s="272" t="s">
        <v>86</v>
      </c>
      <c r="J183" s="272" t="s">
        <v>266</v>
      </c>
      <c r="K183" s="274">
        <v>43322</v>
      </c>
    </row>
    <row r="184" spans="1:11" ht="13.5" customHeight="1" x14ac:dyDescent="0.25">
      <c r="A184" s="272" t="s">
        <v>180</v>
      </c>
      <c r="B184" s="272" t="s">
        <v>121</v>
      </c>
      <c r="C184" s="272" t="s">
        <v>213</v>
      </c>
      <c r="D184" s="272" t="s">
        <v>303</v>
      </c>
      <c r="E184" s="272" t="s">
        <v>615</v>
      </c>
      <c r="F184" s="273">
        <v>1404</v>
      </c>
      <c r="G184" s="272" t="s">
        <v>618</v>
      </c>
      <c r="H184" s="272" t="s">
        <v>186</v>
      </c>
      <c r="I184" s="272" t="s">
        <v>86</v>
      </c>
      <c r="J184" s="272" t="s">
        <v>266</v>
      </c>
      <c r="K184" s="274">
        <v>43322</v>
      </c>
    </row>
    <row r="185" spans="1:11" ht="13.5" customHeight="1" x14ac:dyDescent="0.25">
      <c r="A185" s="272" t="s">
        <v>180</v>
      </c>
      <c r="B185" s="272" t="s">
        <v>121</v>
      </c>
      <c r="C185" s="272" t="s">
        <v>213</v>
      </c>
      <c r="D185" s="272" t="s">
        <v>303</v>
      </c>
      <c r="E185" s="272" t="s">
        <v>484</v>
      </c>
      <c r="F185" s="273">
        <v>1455</v>
      </c>
      <c r="G185" s="272" t="s">
        <v>502</v>
      </c>
      <c r="H185" s="272" t="s">
        <v>186</v>
      </c>
      <c r="I185" s="272" t="s">
        <v>86</v>
      </c>
      <c r="J185" s="272" t="s">
        <v>266</v>
      </c>
      <c r="K185" s="274">
        <v>43322</v>
      </c>
    </row>
    <row r="186" spans="1:11" ht="13.5" customHeight="1" x14ac:dyDescent="0.25">
      <c r="A186" s="272" t="s">
        <v>180</v>
      </c>
      <c r="B186" s="272" t="s">
        <v>121</v>
      </c>
      <c r="C186" s="272" t="s">
        <v>213</v>
      </c>
      <c r="D186" s="272" t="s">
        <v>303</v>
      </c>
      <c r="E186" s="272" t="s">
        <v>484</v>
      </c>
      <c r="F186" s="273">
        <v>1456</v>
      </c>
      <c r="G186" s="272" t="s">
        <v>619</v>
      </c>
      <c r="H186" s="272" t="s">
        <v>186</v>
      </c>
      <c r="I186" s="272" t="s">
        <v>86</v>
      </c>
      <c r="J186" s="272" t="s">
        <v>266</v>
      </c>
      <c r="K186" s="274">
        <v>43322</v>
      </c>
    </row>
    <row r="187" spans="1:11" ht="13.5" customHeight="1" x14ac:dyDescent="0.25">
      <c r="A187" s="272" t="s">
        <v>180</v>
      </c>
      <c r="B187" s="272" t="s">
        <v>121</v>
      </c>
      <c r="C187" s="272" t="s">
        <v>213</v>
      </c>
      <c r="D187" s="272" t="s">
        <v>303</v>
      </c>
      <c r="E187" s="272" t="s">
        <v>385</v>
      </c>
      <c r="F187" s="273">
        <v>694</v>
      </c>
      <c r="G187" s="272" t="s">
        <v>620</v>
      </c>
      <c r="H187" s="272" t="s">
        <v>186</v>
      </c>
      <c r="I187" s="272" t="s">
        <v>86</v>
      </c>
      <c r="J187" s="272" t="s">
        <v>266</v>
      </c>
      <c r="K187" s="274">
        <v>43320</v>
      </c>
    </row>
    <row r="188" spans="1:11" ht="13.5" customHeight="1" x14ac:dyDescent="0.25">
      <c r="A188" s="272" t="s">
        <v>180</v>
      </c>
      <c r="B188" s="272" t="s">
        <v>121</v>
      </c>
      <c r="C188" s="272" t="s">
        <v>213</v>
      </c>
      <c r="D188" s="272" t="s">
        <v>303</v>
      </c>
      <c r="E188" s="272" t="s">
        <v>385</v>
      </c>
      <c r="F188" s="273">
        <v>695</v>
      </c>
      <c r="G188" s="272" t="s">
        <v>621</v>
      </c>
      <c r="H188" s="272" t="s">
        <v>186</v>
      </c>
      <c r="I188" s="272" t="s">
        <v>86</v>
      </c>
      <c r="J188" s="272" t="s">
        <v>266</v>
      </c>
      <c r="K188" s="274">
        <v>43313</v>
      </c>
    </row>
    <row r="189" spans="1:11" ht="13.5" customHeight="1" x14ac:dyDescent="0.25">
      <c r="A189" s="272" t="s">
        <v>180</v>
      </c>
      <c r="B189" s="272" t="s">
        <v>121</v>
      </c>
      <c r="C189" s="272" t="s">
        <v>213</v>
      </c>
      <c r="D189" s="272" t="s">
        <v>272</v>
      </c>
      <c r="E189" s="272" t="s">
        <v>622</v>
      </c>
      <c r="F189" s="273">
        <v>1153</v>
      </c>
      <c r="G189" s="272" t="s">
        <v>623</v>
      </c>
      <c r="H189" s="272" t="s">
        <v>186</v>
      </c>
      <c r="I189" s="272" t="s">
        <v>86</v>
      </c>
      <c r="J189" s="272" t="s">
        <v>266</v>
      </c>
      <c r="K189" s="274">
        <v>43305</v>
      </c>
    </row>
    <row r="190" spans="1:11" ht="13.5" customHeight="1" x14ac:dyDescent="0.25">
      <c r="A190" s="272" t="s">
        <v>183</v>
      </c>
      <c r="B190" s="272" t="s">
        <v>98</v>
      </c>
      <c r="C190" s="272" t="s">
        <v>210</v>
      </c>
      <c r="D190" s="272" t="s">
        <v>436</v>
      </c>
      <c r="E190" s="272" t="s">
        <v>437</v>
      </c>
      <c r="F190" s="273">
        <v>1551</v>
      </c>
      <c r="G190" s="272" t="s">
        <v>436</v>
      </c>
      <c r="H190" s="272" t="s">
        <v>186</v>
      </c>
      <c r="I190" s="272" t="s">
        <v>86</v>
      </c>
      <c r="J190" s="272" t="s">
        <v>266</v>
      </c>
      <c r="K190" s="274">
        <v>43301</v>
      </c>
    </row>
    <row r="191" spans="1:11" ht="13.5" customHeight="1" x14ac:dyDescent="0.25">
      <c r="A191" s="272" t="s">
        <v>183</v>
      </c>
      <c r="B191" s="272" t="s">
        <v>98</v>
      </c>
      <c r="C191" s="272" t="s">
        <v>210</v>
      </c>
      <c r="D191" s="272" t="s">
        <v>624</v>
      </c>
      <c r="E191" s="272" t="s">
        <v>625</v>
      </c>
      <c r="F191" s="273">
        <v>904</v>
      </c>
      <c r="G191" s="272" t="s">
        <v>626</v>
      </c>
      <c r="H191" s="272" t="s">
        <v>186</v>
      </c>
      <c r="I191" s="272" t="s">
        <v>86</v>
      </c>
      <c r="J191" s="272" t="s">
        <v>266</v>
      </c>
      <c r="K191" s="274">
        <v>43298</v>
      </c>
    </row>
    <row r="192" spans="1:11" ht="13.5" customHeight="1" x14ac:dyDescent="0.25">
      <c r="A192" s="272" t="s">
        <v>179</v>
      </c>
      <c r="B192" s="272" t="s">
        <v>117</v>
      </c>
      <c r="C192" s="272" t="s">
        <v>212</v>
      </c>
      <c r="D192" s="272" t="s">
        <v>117</v>
      </c>
      <c r="E192" s="272" t="s">
        <v>537</v>
      </c>
      <c r="F192" s="273">
        <v>999</v>
      </c>
      <c r="G192" s="272" t="s">
        <v>627</v>
      </c>
      <c r="H192" s="272" t="s">
        <v>186</v>
      </c>
      <c r="I192" s="272" t="s">
        <v>85</v>
      </c>
      <c r="J192" s="272" t="s">
        <v>266</v>
      </c>
      <c r="K192" s="274">
        <v>43297</v>
      </c>
    </row>
    <row r="193" spans="1:11" ht="13.5" customHeight="1" x14ac:dyDescent="0.25">
      <c r="A193" s="272" t="s">
        <v>183</v>
      </c>
      <c r="B193" s="272" t="s">
        <v>116</v>
      </c>
      <c r="C193" s="272" t="s">
        <v>210</v>
      </c>
      <c r="D193" s="272" t="s">
        <v>342</v>
      </c>
      <c r="E193" s="272" t="s">
        <v>628</v>
      </c>
      <c r="F193" s="273">
        <v>1111</v>
      </c>
      <c r="G193" s="272" t="s">
        <v>629</v>
      </c>
      <c r="H193" s="272" t="s">
        <v>186</v>
      </c>
      <c r="I193" s="272" t="s">
        <v>86</v>
      </c>
      <c r="J193" s="272" t="s">
        <v>266</v>
      </c>
      <c r="K193" s="274">
        <v>43292</v>
      </c>
    </row>
    <row r="194" spans="1:11" ht="13.5" customHeight="1" x14ac:dyDescent="0.25">
      <c r="A194" s="272" t="s">
        <v>183</v>
      </c>
      <c r="B194" s="272" t="s">
        <v>98</v>
      </c>
      <c r="C194" s="272" t="s">
        <v>210</v>
      </c>
      <c r="D194" s="272" t="s">
        <v>630</v>
      </c>
      <c r="E194" s="272" t="s">
        <v>631</v>
      </c>
      <c r="F194" s="273">
        <v>960</v>
      </c>
      <c r="G194" s="272" t="s">
        <v>632</v>
      </c>
      <c r="H194" s="272" t="s">
        <v>186</v>
      </c>
      <c r="I194" s="272" t="s">
        <v>86</v>
      </c>
      <c r="J194" s="272" t="s">
        <v>266</v>
      </c>
      <c r="K194" s="274">
        <v>43276</v>
      </c>
    </row>
    <row r="195" spans="1:11" ht="13.5" customHeight="1" x14ac:dyDescent="0.25">
      <c r="A195" s="272" t="s">
        <v>181</v>
      </c>
      <c r="B195" s="272" t="s">
        <v>112</v>
      </c>
      <c r="C195" s="272" t="s">
        <v>208</v>
      </c>
      <c r="D195" s="272" t="s">
        <v>112</v>
      </c>
      <c r="E195" s="272" t="s">
        <v>633</v>
      </c>
      <c r="F195" s="273">
        <v>1286</v>
      </c>
      <c r="G195" s="272" t="s">
        <v>634</v>
      </c>
      <c r="H195" s="272" t="s">
        <v>186</v>
      </c>
      <c r="I195" s="272" t="s">
        <v>85</v>
      </c>
      <c r="J195" s="272" t="s">
        <v>266</v>
      </c>
      <c r="K195" s="274">
        <v>43272</v>
      </c>
    </row>
    <row r="196" spans="1:11" ht="13.5" customHeight="1" x14ac:dyDescent="0.25">
      <c r="A196" s="272" t="s">
        <v>180</v>
      </c>
      <c r="B196" s="272" t="s">
        <v>95</v>
      </c>
      <c r="C196" s="272" t="s">
        <v>213</v>
      </c>
      <c r="D196" s="272" t="s">
        <v>466</v>
      </c>
      <c r="E196" s="272" t="s">
        <v>635</v>
      </c>
      <c r="F196" s="273">
        <v>1355</v>
      </c>
      <c r="G196" s="272" t="s">
        <v>636</v>
      </c>
      <c r="H196" s="272" t="s">
        <v>186</v>
      </c>
      <c r="I196" s="272" t="s">
        <v>86</v>
      </c>
      <c r="J196" s="272" t="s">
        <v>266</v>
      </c>
      <c r="K196" s="274">
        <v>43266</v>
      </c>
    </row>
    <row r="197" spans="1:11" ht="13.5" customHeight="1" x14ac:dyDescent="0.25">
      <c r="A197" s="272" t="s">
        <v>180</v>
      </c>
      <c r="B197" s="272" t="s">
        <v>95</v>
      </c>
      <c r="C197" s="272" t="s">
        <v>213</v>
      </c>
      <c r="D197" s="272" t="s">
        <v>466</v>
      </c>
      <c r="E197" s="272" t="s">
        <v>635</v>
      </c>
      <c r="F197" s="273">
        <v>1356</v>
      </c>
      <c r="G197" s="272" t="s">
        <v>524</v>
      </c>
      <c r="H197" s="272" t="s">
        <v>186</v>
      </c>
      <c r="I197" s="272" t="s">
        <v>86</v>
      </c>
      <c r="J197" s="272" t="s">
        <v>266</v>
      </c>
      <c r="K197" s="274">
        <v>43266</v>
      </c>
    </row>
    <row r="198" spans="1:11" ht="13.5" customHeight="1" x14ac:dyDescent="0.25">
      <c r="A198" s="272" t="s">
        <v>180</v>
      </c>
      <c r="B198" s="272" t="s">
        <v>121</v>
      </c>
      <c r="C198" s="272" t="s">
        <v>213</v>
      </c>
      <c r="D198" s="272" t="s">
        <v>303</v>
      </c>
      <c r="E198" s="272" t="s">
        <v>637</v>
      </c>
      <c r="F198" s="273">
        <v>1448</v>
      </c>
      <c r="G198" s="272" t="s">
        <v>638</v>
      </c>
      <c r="H198" s="272" t="s">
        <v>186</v>
      </c>
      <c r="I198" s="272" t="s">
        <v>86</v>
      </c>
      <c r="J198" s="272" t="s">
        <v>266</v>
      </c>
      <c r="K198" s="274">
        <v>43266</v>
      </c>
    </row>
    <row r="199" spans="1:11" ht="13.5" customHeight="1" x14ac:dyDescent="0.25">
      <c r="A199" s="272" t="s">
        <v>180</v>
      </c>
      <c r="B199" s="272" t="s">
        <v>121</v>
      </c>
      <c r="C199" s="272" t="s">
        <v>213</v>
      </c>
      <c r="D199" s="272" t="s">
        <v>272</v>
      </c>
      <c r="E199" s="272" t="s">
        <v>622</v>
      </c>
      <c r="F199" s="273">
        <v>1151</v>
      </c>
      <c r="G199" s="272" t="s">
        <v>421</v>
      </c>
      <c r="H199" s="272" t="s">
        <v>186</v>
      </c>
      <c r="I199" s="272" t="s">
        <v>86</v>
      </c>
      <c r="J199" s="272" t="s">
        <v>266</v>
      </c>
      <c r="K199" s="274">
        <v>43264</v>
      </c>
    </row>
    <row r="200" spans="1:11" ht="13.5" customHeight="1" x14ac:dyDescent="0.25">
      <c r="A200" s="272" t="s">
        <v>180</v>
      </c>
      <c r="B200" s="272" t="s">
        <v>121</v>
      </c>
      <c r="C200" s="272" t="s">
        <v>213</v>
      </c>
      <c r="D200" s="272" t="s">
        <v>272</v>
      </c>
      <c r="E200" s="272" t="s">
        <v>622</v>
      </c>
      <c r="F200" s="273">
        <v>1152</v>
      </c>
      <c r="G200" s="272" t="s">
        <v>639</v>
      </c>
      <c r="H200" s="272" t="s">
        <v>186</v>
      </c>
      <c r="I200" s="272" t="s">
        <v>86</v>
      </c>
      <c r="J200" s="272" t="s">
        <v>266</v>
      </c>
      <c r="K200" s="274">
        <v>43264</v>
      </c>
    </row>
    <row r="201" spans="1:11" ht="13.5" customHeight="1" x14ac:dyDescent="0.25">
      <c r="A201" s="272" t="s">
        <v>180</v>
      </c>
      <c r="B201" s="272" t="s">
        <v>121</v>
      </c>
      <c r="C201" s="272" t="s">
        <v>213</v>
      </c>
      <c r="D201" s="272" t="s">
        <v>272</v>
      </c>
      <c r="E201" s="272" t="s">
        <v>501</v>
      </c>
      <c r="F201" s="273">
        <v>1159</v>
      </c>
      <c r="G201" s="272" t="s">
        <v>640</v>
      </c>
      <c r="H201" s="272" t="s">
        <v>186</v>
      </c>
      <c r="I201" s="272" t="s">
        <v>86</v>
      </c>
      <c r="J201" s="272" t="s">
        <v>266</v>
      </c>
      <c r="K201" s="274">
        <v>43264</v>
      </c>
    </row>
    <row r="202" spans="1:11" ht="13.5" customHeight="1" x14ac:dyDescent="0.25">
      <c r="A202" s="272" t="s">
        <v>183</v>
      </c>
      <c r="B202" s="272" t="s">
        <v>116</v>
      </c>
      <c r="C202" s="272" t="s">
        <v>210</v>
      </c>
      <c r="D202" s="272" t="s">
        <v>342</v>
      </c>
      <c r="E202" s="272" t="s">
        <v>628</v>
      </c>
      <c r="F202" s="273">
        <v>1112</v>
      </c>
      <c r="G202" s="272" t="s">
        <v>344</v>
      </c>
      <c r="H202" s="272" t="s">
        <v>186</v>
      </c>
      <c r="I202" s="272" t="s">
        <v>86</v>
      </c>
      <c r="J202" s="272" t="s">
        <v>266</v>
      </c>
      <c r="K202" s="274">
        <v>43263</v>
      </c>
    </row>
    <row r="203" spans="1:11" ht="13.5" customHeight="1" x14ac:dyDescent="0.25">
      <c r="A203" s="272" t="s">
        <v>183</v>
      </c>
      <c r="B203" s="272" t="s">
        <v>111</v>
      </c>
      <c r="C203" s="272" t="s">
        <v>214</v>
      </c>
      <c r="D203" s="272" t="s">
        <v>641</v>
      </c>
      <c r="E203" s="272" t="s">
        <v>642</v>
      </c>
      <c r="F203" s="273">
        <v>1179</v>
      </c>
      <c r="G203" s="272" t="s">
        <v>641</v>
      </c>
      <c r="H203" s="272" t="s">
        <v>186</v>
      </c>
      <c r="I203" s="272" t="s">
        <v>86</v>
      </c>
      <c r="J203" s="272" t="s">
        <v>266</v>
      </c>
      <c r="K203" s="274">
        <v>43262</v>
      </c>
    </row>
    <row r="204" spans="1:11" ht="13.5" customHeight="1" x14ac:dyDescent="0.25">
      <c r="A204" s="272" t="s">
        <v>183</v>
      </c>
      <c r="B204" s="272" t="s">
        <v>111</v>
      </c>
      <c r="C204" s="272" t="s">
        <v>214</v>
      </c>
      <c r="D204" s="272" t="s">
        <v>641</v>
      </c>
      <c r="E204" s="272" t="s">
        <v>642</v>
      </c>
      <c r="F204" s="273">
        <v>1180</v>
      </c>
      <c r="G204" s="272" t="s">
        <v>643</v>
      </c>
      <c r="H204" s="272" t="s">
        <v>186</v>
      </c>
      <c r="I204" s="272" t="s">
        <v>86</v>
      </c>
      <c r="J204" s="272" t="s">
        <v>266</v>
      </c>
      <c r="K204" s="274">
        <v>43262</v>
      </c>
    </row>
    <row r="205" spans="1:11" ht="13.5" customHeight="1" x14ac:dyDescent="0.25">
      <c r="A205" s="272" t="s">
        <v>183</v>
      </c>
      <c r="B205" s="272" t="s">
        <v>116</v>
      </c>
      <c r="C205" s="272" t="s">
        <v>210</v>
      </c>
      <c r="D205" s="272" t="s">
        <v>644</v>
      </c>
      <c r="E205" s="272" t="s">
        <v>645</v>
      </c>
      <c r="F205" s="273">
        <v>1451</v>
      </c>
      <c r="G205" s="272" t="s">
        <v>646</v>
      </c>
      <c r="H205" s="272" t="s">
        <v>186</v>
      </c>
      <c r="I205" s="272" t="s">
        <v>86</v>
      </c>
      <c r="J205" s="272" t="s">
        <v>266</v>
      </c>
      <c r="K205" s="274">
        <v>43262</v>
      </c>
    </row>
    <row r="206" spans="1:11" ht="13.5" customHeight="1" x14ac:dyDescent="0.25">
      <c r="A206" s="272" t="s">
        <v>183</v>
      </c>
      <c r="B206" s="272" t="s">
        <v>116</v>
      </c>
      <c r="C206" s="272" t="s">
        <v>210</v>
      </c>
      <c r="D206" s="272" t="s">
        <v>644</v>
      </c>
      <c r="E206" s="272" t="s">
        <v>645</v>
      </c>
      <c r="F206" s="273">
        <v>1452</v>
      </c>
      <c r="G206" s="272" t="s">
        <v>647</v>
      </c>
      <c r="H206" s="272" t="s">
        <v>186</v>
      </c>
      <c r="I206" s="272" t="s">
        <v>86</v>
      </c>
      <c r="J206" s="272" t="s">
        <v>266</v>
      </c>
      <c r="K206" s="274">
        <v>43262</v>
      </c>
    </row>
    <row r="207" spans="1:11" ht="13.5" customHeight="1" x14ac:dyDescent="0.25">
      <c r="A207" s="272" t="s">
        <v>183</v>
      </c>
      <c r="B207" s="272" t="s">
        <v>116</v>
      </c>
      <c r="C207" s="272" t="s">
        <v>210</v>
      </c>
      <c r="D207" s="272" t="s">
        <v>648</v>
      </c>
      <c r="E207" s="272" t="s">
        <v>649</v>
      </c>
      <c r="F207" s="273">
        <v>297</v>
      </c>
      <c r="G207" s="272" t="s">
        <v>648</v>
      </c>
      <c r="H207" s="272" t="s">
        <v>186</v>
      </c>
      <c r="I207" s="272" t="s">
        <v>86</v>
      </c>
      <c r="J207" s="272" t="s">
        <v>266</v>
      </c>
      <c r="K207" s="274">
        <v>43262</v>
      </c>
    </row>
    <row r="208" spans="1:11" ht="13.5" customHeight="1" x14ac:dyDescent="0.25">
      <c r="A208" s="272" t="s">
        <v>180</v>
      </c>
      <c r="B208" s="272" t="s">
        <v>121</v>
      </c>
      <c r="C208" s="272" t="s">
        <v>213</v>
      </c>
      <c r="D208" s="272" t="s">
        <v>303</v>
      </c>
      <c r="E208" s="272" t="s">
        <v>637</v>
      </c>
      <c r="F208" s="273">
        <v>1447</v>
      </c>
      <c r="G208" s="272" t="s">
        <v>650</v>
      </c>
      <c r="H208" s="272" t="s">
        <v>186</v>
      </c>
      <c r="I208" s="272" t="s">
        <v>86</v>
      </c>
      <c r="J208" s="272" t="s">
        <v>266</v>
      </c>
      <c r="K208" s="274">
        <v>43258</v>
      </c>
    </row>
    <row r="209" spans="1:11" ht="13.5" customHeight="1" x14ac:dyDescent="0.25">
      <c r="A209" s="272" t="s">
        <v>180</v>
      </c>
      <c r="B209" s="272" t="s">
        <v>95</v>
      </c>
      <c r="C209" s="272" t="s">
        <v>213</v>
      </c>
      <c r="D209" s="272" t="s">
        <v>466</v>
      </c>
      <c r="E209" s="272" t="s">
        <v>651</v>
      </c>
      <c r="F209" s="273">
        <v>1353</v>
      </c>
      <c r="G209" s="272" t="s">
        <v>652</v>
      </c>
      <c r="H209" s="272" t="s">
        <v>186</v>
      </c>
      <c r="I209" s="272" t="s">
        <v>86</v>
      </c>
      <c r="J209" s="272" t="s">
        <v>266</v>
      </c>
      <c r="K209" s="274">
        <v>43244</v>
      </c>
    </row>
    <row r="210" spans="1:11" ht="13.5" customHeight="1" x14ac:dyDescent="0.25">
      <c r="A210" s="272" t="s">
        <v>183</v>
      </c>
      <c r="B210" s="272" t="s">
        <v>93</v>
      </c>
      <c r="C210" s="272" t="s">
        <v>211</v>
      </c>
      <c r="D210" s="272" t="s">
        <v>653</v>
      </c>
      <c r="E210" s="272" t="s">
        <v>654</v>
      </c>
      <c r="F210" s="273">
        <v>1490</v>
      </c>
      <c r="G210" s="272" t="s">
        <v>655</v>
      </c>
      <c r="H210" s="272" t="s">
        <v>186</v>
      </c>
      <c r="I210" s="272" t="s">
        <v>85</v>
      </c>
      <c r="J210" s="272" t="s">
        <v>266</v>
      </c>
      <c r="K210" s="274">
        <v>43244</v>
      </c>
    </row>
    <row r="211" spans="1:11" ht="13.5" customHeight="1" x14ac:dyDescent="0.25">
      <c r="A211" s="272" t="s">
        <v>179</v>
      </c>
      <c r="B211" s="272" t="s">
        <v>100</v>
      </c>
      <c r="C211" s="272" t="s">
        <v>212</v>
      </c>
      <c r="D211" s="272" t="s">
        <v>100</v>
      </c>
      <c r="E211" s="272" t="s">
        <v>451</v>
      </c>
      <c r="F211" s="273">
        <v>264</v>
      </c>
      <c r="G211" s="272" t="s">
        <v>656</v>
      </c>
      <c r="H211" s="272" t="s">
        <v>186</v>
      </c>
      <c r="I211" s="272" t="s">
        <v>86</v>
      </c>
      <c r="J211" s="272" t="s">
        <v>266</v>
      </c>
      <c r="K211" s="274">
        <v>43241</v>
      </c>
    </row>
    <row r="212" spans="1:11" ht="13.5" customHeight="1" x14ac:dyDescent="0.25">
      <c r="A212" s="272" t="s">
        <v>179</v>
      </c>
      <c r="B212" s="272" t="s">
        <v>100</v>
      </c>
      <c r="C212" s="272" t="s">
        <v>212</v>
      </c>
      <c r="D212" s="272" t="s">
        <v>100</v>
      </c>
      <c r="E212" s="272" t="s">
        <v>451</v>
      </c>
      <c r="F212" s="273">
        <v>265</v>
      </c>
      <c r="G212" s="272" t="s">
        <v>657</v>
      </c>
      <c r="H212" s="272" t="s">
        <v>186</v>
      </c>
      <c r="I212" s="272" t="s">
        <v>86</v>
      </c>
      <c r="J212" s="272" t="s">
        <v>266</v>
      </c>
      <c r="K212" s="274">
        <v>43241</v>
      </c>
    </row>
    <row r="213" spans="1:11" ht="13.5" customHeight="1" x14ac:dyDescent="0.25">
      <c r="A213" s="272" t="s">
        <v>180</v>
      </c>
      <c r="B213" s="272" t="s">
        <v>109</v>
      </c>
      <c r="C213" s="272" t="s">
        <v>212</v>
      </c>
      <c r="D213" s="272" t="s">
        <v>535</v>
      </c>
      <c r="E213" s="272" t="s">
        <v>536</v>
      </c>
      <c r="F213" s="273">
        <v>704</v>
      </c>
      <c r="G213" s="272" t="s">
        <v>658</v>
      </c>
      <c r="H213" s="272" t="s">
        <v>186</v>
      </c>
      <c r="I213" s="272" t="s">
        <v>85</v>
      </c>
      <c r="J213" s="272" t="s">
        <v>266</v>
      </c>
      <c r="K213" s="274">
        <v>43241</v>
      </c>
    </row>
    <row r="214" spans="1:11" ht="13.5" customHeight="1" x14ac:dyDescent="0.25">
      <c r="A214" s="272" t="s">
        <v>180</v>
      </c>
      <c r="B214" s="272" t="s">
        <v>109</v>
      </c>
      <c r="C214" s="272" t="s">
        <v>212</v>
      </c>
      <c r="D214" s="272" t="s">
        <v>659</v>
      </c>
      <c r="E214" s="272" t="s">
        <v>660</v>
      </c>
      <c r="F214" s="273">
        <v>876</v>
      </c>
      <c r="G214" s="272" t="s">
        <v>661</v>
      </c>
      <c r="H214" s="272" t="s">
        <v>186</v>
      </c>
      <c r="I214" s="272" t="s">
        <v>86</v>
      </c>
      <c r="J214" s="272" t="s">
        <v>266</v>
      </c>
      <c r="K214" s="274">
        <v>43241</v>
      </c>
    </row>
    <row r="215" spans="1:11" ht="13.5" customHeight="1" x14ac:dyDescent="0.25">
      <c r="A215" s="272" t="s">
        <v>180</v>
      </c>
      <c r="B215" s="272" t="s">
        <v>109</v>
      </c>
      <c r="C215" s="272" t="s">
        <v>212</v>
      </c>
      <c r="D215" s="272" t="s">
        <v>662</v>
      </c>
      <c r="E215" s="272" t="s">
        <v>663</v>
      </c>
      <c r="F215" s="273">
        <v>1183</v>
      </c>
      <c r="G215" s="272" t="s">
        <v>664</v>
      </c>
      <c r="H215" s="272" t="s">
        <v>186</v>
      </c>
      <c r="I215" s="272" t="s">
        <v>86</v>
      </c>
      <c r="J215" s="272" t="s">
        <v>266</v>
      </c>
      <c r="K215" s="274">
        <v>43241</v>
      </c>
    </row>
    <row r="216" spans="1:11" ht="13.5" customHeight="1" x14ac:dyDescent="0.25">
      <c r="A216" s="272" t="s">
        <v>180</v>
      </c>
      <c r="B216" s="272" t="s">
        <v>109</v>
      </c>
      <c r="C216" s="272" t="s">
        <v>212</v>
      </c>
      <c r="D216" s="272" t="s">
        <v>662</v>
      </c>
      <c r="E216" s="272" t="s">
        <v>663</v>
      </c>
      <c r="F216" s="273">
        <v>1184</v>
      </c>
      <c r="G216" s="272" t="s">
        <v>650</v>
      </c>
      <c r="H216" s="272" t="s">
        <v>186</v>
      </c>
      <c r="I216" s="272" t="s">
        <v>86</v>
      </c>
      <c r="J216" s="272" t="s">
        <v>266</v>
      </c>
      <c r="K216" s="274">
        <v>43241</v>
      </c>
    </row>
    <row r="217" spans="1:11" ht="13.5" customHeight="1" x14ac:dyDescent="0.25">
      <c r="A217" s="272" t="s">
        <v>180</v>
      </c>
      <c r="B217" s="272" t="s">
        <v>109</v>
      </c>
      <c r="C217" s="272" t="s">
        <v>212</v>
      </c>
      <c r="D217" s="272" t="s">
        <v>322</v>
      </c>
      <c r="E217" s="272" t="s">
        <v>323</v>
      </c>
      <c r="F217" s="273">
        <v>1187</v>
      </c>
      <c r="G217" s="272" t="s">
        <v>665</v>
      </c>
      <c r="H217" s="272" t="s">
        <v>186</v>
      </c>
      <c r="I217" s="272" t="s">
        <v>86</v>
      </c>
      <c r="J217" s="272" t="s">
        <v>266</v>
      </c>
      <c r="K217" s="274">
        <v>43241</v>
      </c>
    </row>
    <row r="218" spans="1:11" ht="13.5" customHeight="1" x14ac:dyDescent="0.25">
      <c r="A218" s="272" t="s">
        <v>180</v>
      </c>
      <c r="B218" s="272" t="s">
        <v>109</v>
      </c>
      <c r="C218" s="272" t="s">
        <v>212</v>
      </c>
      <c r="D218" s="272" t="s">
        <v>322</v>
      </c>
      <c r="E218" s="272" t="s">
        <v>323</v>
      </c>
      <c r="F218" s="273">
        <v>1188</v>
      </c>
      <c r="G218" s="272" t="s">
        <v>666</v>
      </c>
      <c r="H218" s="272" t="s">
        <v>186</v>
      </c>
      <c r="I218" s="272" t="s">
        <v>86</v>
      </c>
      <c r="J218" s="272" t="s">
        <v>266</v>
      </c>
      <c r="K218" s="274">
        <v>43241</v>
      </c>
    </row>
    <row r="219" spans="1:11" ht="24.75" customHeight="1" x14ac:dyDescent="0.25">
      <c r="A219" s="272" t="s">
        <v>180</v>
      </c>
      <c r="B219" s="272" t="s">
        <v>121</v>
      </c>
      <c r="C219" s="272" t="s">
        <v>213</v>
      </c>
      <c r="D219" s="272" t="s">
        <v>303</v>
      </c>
      <c r="E219" s="272" t="s">
        <v>667</v>
      </c>
      <c r="F219" s="273">
        <v>1395</v>
      </c>
      <c r="G219" s="272" t="s">
        <v>668</v>
      </c>
      <c r="H219" s="272" t="s">
        <v>186</v>
      </c>
      <c r="I219" s="272" t="s">
        <v>86</v>
      </c>
      <c r="J219" s="272" t="s">
        <v>266</v>
      </c>
      <c r="K219" s="274">
        <v>43241</v>
      </c>
    </row>
    <row r="220" spans="1:11" ht="24.75" customHeight="1" x14ac:dyDescent="0.25">
      <c r="A220" s="272" t="s">
        <v>180</v>
      </c>
      <c r="B220" s="272" t="s">
        <v>121</v>
      </c>
      <c r="C220" s="272" t="s">
        <v>213</v>
      </c>
      <c r="D220" s="272" t="s">
        <v>303</v>
      </c>
      <c r="E220" s="272" t="s">
        <v>667</v>
      </c>
      <c r="F220" s="273">
        <v>1396</v>
      </c>
      <c r="G220" s="272" t="s">
        <v>669</v>
      </c>
      <c r="H220" s="272" t="s">
        <v>186</v>
      </c>
      <c r="I220" s="272" t="s">
        <v>86</v>
      </c>
      <c r="J220" s="272" t="s">
        <v>266</v>
      </c>
      <c r="K220" s="274">
        <v>43241</v>
      </c>
    </row>
    <row r="221" spans="1:11" ht="24.75" customHeight="1" x14ac:dyDescent="0.25">
      <c r="A221" s="272" t="s">
        <v>180</v>
      </c>
      <c r="B221" s="272" t="s">
        <v>121</v>
      </c>
      <c r="C221" s="272" t="s">
        <v>213</v>
      </c>
      <c r="D221" s="272" t="s">
        <v>303</v>
      </c>
      <c r="E221" s="272" t="s">
        <v>670</v>
      </c>
      <c r="F221" s="273">
        <v>1399</v>
      </c>
      <c r="G221" s="272" t="s">
        <v>671</v>
      </c>
      <c r="H221" s="272" t="s">
        <v>186</v>
      </c>
      <c r="I221" s="272" t="s">
        <v>86</v>
      </c>
      <c r="J221" s="272" t="s">
        <v>266</v>
      </c>
      <c r="K221" s="274">
        <v>43241</v>
      </c>
    </row>
    <row r="222" spans="1:11" ht="24.75" customHeight="1" x14ac:dyDescent="0.25">
      <c r="A222" s="272" t="s">
        <v>180</v>
      </c>
      <c r="B222" s="272" t="s">
        <v>121</v>
      </c>
      <c r="C222" s="272" t="s">
        <v>213</v>
      </c>
      <c r="D222" s="272" t="s">
        <v>303</v>
      </c>
      <c r="E222" s="272" t="s">
        <v>670</v>
      </c>
      <c r="F222" s="273">
        <v>1400</v>
      </c>
      <c r="G222" s="272" t="s">
        <v>672</v>
      </c>
      <c r="H222" s="272" t="s">
        <v>186</v>
      </c>
      <c r="I222" s="272" t="s">
        <v>86</v>
      </c>
      <c r="J222" s="272" t="s">
        <v>266</v>
      </c>
      <c r="K222" s="274">
        <v>43241</v>
      </c>
    </row>
    <row r="223" spans="1:11" ht="13.5" customHeight="1" x14ac:dyDescent="0.25">
      <c r="A223" s="272" t="s">
        <v>180</v>
      </c>
      <c r="B223" s="272" t="s">
        <v>121</v>
      </c>
      <c r="C223" s="272" t="s">
        <v>213</v>
      </c>
      <c r="D223" s="272" t="s">
        <v>275</v>
      </c>
      <c r="E223" s="272" t="s">
        <v>673</v>
      </c>
      <c r="F223" s="273">
        <v>769</v>
      </c>
      <c r="G223" s="272" t="s">
        <v>674</v>
      </c>
      <c r="H223" s="272" t="s">
        <v>186</v>
      </c>
      <c r="I223" s="272" t="s">
        <v>86</v>
      </c>
      <c r="J223" s="272" t="s">
        <v>266</v>
      </c>
      <c r="K223" s="274">
        <v>43241</v>
      </c>
    </row>
    <row r="224" spans="1:11" ht="13.5" customHeight="1" x14ac:dyDescent="0.25">
      <c r="A224" s="272" t="s">
        <v>180</v>
      </c>
      <c r="B224" s="272" t="s">
        <v>121</v>
      </c>
      <c r="C224" s="272" t="s">
        <v>213</v>
      </c>
      <c r="D224" s="272" t="s">
        <v>275</v>
      </c>
      <c r="E224" s="272" t="s">
        <v>541</v>
      </c>
      <c r="F224" s="273">
        <v>589</v>
      </c>
      <c r="G224" s="272" t="s">
        <v>542</v>
      </c>
      <c r="H224" s="272" t="s">
        <v>186</v>
      </c>
      <c r="I224" s="272" t="s">
        <v>86</v>
      </c>
      <c r="J224" s="272" t="s">
        <v>266</v>
      </c>
      <c r="K224" s="274">
        <v>43241</v>
      </c>
    </row>
    <row r="225" spans="1:11" ht="13.5" customHeight="1" x14ac:dyDescent="0.25">
      <c r="A225" s="272" t="s">
        <v>181</v>
      </c>
      <c r="B225" s="272" t="s">
        <v>94</v>
      </c>
      <c r="C225" s="272" t="s">
        <v>207</v>
      </c>
      <c r="D225" s="272" t="s">
        <v>675</v>
      </c>
      <c r="E225" s="272" t="s">
        <v>676</v>
      </c>
      <c r="F225" s="273">
        <v>931</v>
      </c>
      <c r="G225" s="272" t="s">
        <v>675</v>
      </c>
      <c r="H225" s="272" t="s">
        <v>186</v>
      </c>
      <c r="I225" s="272" t="s">
        <v>86</v>
      </c>
      <c r="J225" s="272" t="s">
        <v>266</v>
      </c>
      <c r="K225" s="274">
        <v>43241</v>
      </c>
    </row>
    <row r="226" spans="1:11" ht="13.5" customHeight="1" x14ac:dyDescent="0.25">
      <c r="A226" s="272" t="s">
        <v>181</v>
      </c>
      <c r="B226" s="272" t="s">
        <v>94</v>
      </c>
      <c r="C226" s="272" t="s">
        <v>207</v>
      </c>
      <c r="D226" s="272" t="s">
        <v>677</v>
      </c>
      <c r="E226" s="272" t="s">
        <v>678</v>
      </c>
      <c r="F226" s="273">
        <v>920</v>
      </c>
      <c r="G226" s="272" t="s">
        <v>677</v>
      </c>
      <c r="H226" s="272" t="s">
        <v>186</v>
      </c>
      <c r="I226" s="272" t="s">
        <v>86</v>
      </c>
      <c r="J226" s="272" t="s">
        <v>266</v>
      </c>
      <c r="K226" s="274">
        <v>43241</v>
      </c>
    </row>
    <row r="227" spans="1:11" ht="13.5" customHeight="1" x14ac:dyDescent="0.25">
      <c r="A227" s="272" t="s">
        <v>181</v>
      </c>
      <c r="B227" s="272" t="s">
        <v>122</v>
      </c>
      <c r="C227" s="272" t="s">
        <v>207</v>
      </c>
      <c r="D227" s="272" t="s">
        <v>350</v>
      </c>
      <c r="E227" s="272" t="s">
        <v>381</v>
      </c>
      <c r="F227" s="273">
        <v>692</v>
      </c>
      <c r="G227" s="272" t="s">
        <v>265</v>
      </c>
      <c r="H227" s="272" t="s">
        <v>186</v>
      </c>
      <c r="I227" s="272" t="s">
        <v>86</v>
      </c>
      <c r="J227" s="272" t="s">
        <v>266</v>
      </c>
      <c r="K227" s="274">
        <v>43241</v>
      </c>
    </row>
    <row r="228" spans="1:11" ht="13.5" customHeight="1" x14ac:dyDescent="0.25">
      <c r="A228" s="272" t="s">
        <v>181</v>
      </c>
      <c r="B228" s="272" t="s">
        <v>122</v>
      </c>
      <c r="C228" s="272" t="s">
        <v>207</v>
      </c>
      <c r="D228" s="272" t="s">
        <v>350</v>
      </c>
      <c r="E228" s="272" t="s">
        <v>381</v>
      </c>
      <c r="F228" s="273">
        <v>693</v>
      </c>
      <c r="G228" s="272" t="s">
        <v>679</v>
      </c>
      <c r="H228" s="272" t="s">
        <v>186</v>
      </c>
      <c r="I228" s="272" t="s">
        <v>86</v>
      </c>
      <c r="J228" s="272" t="s">
        <v>266</v>
      </c>
      <c r="K228" s="274">
        <v>43241</v>
      </c>
    </row>
    <row r="229" spans="1:11" ht="13.5" customHeight="1" x14ac:dyDescent="0.25">
      <c r="A229" s="272" t="s">
        <v>182</v>
      </c>
      <c r="B229" s="272" t="s">
        <v>96</v>
      </c>
      <c r="C229" s="272" t="s">
        <v>206</v>
      </c>
      <c r="D229" s="272" t="s">
        <v>357</v>
      </c>
      <c r="E229" s="272" t="s">
        <v>465</v>
      </c>
      <c r="F229" s="273">
        <v>371</v>
      </c>
      <c r="G229" s="272" t="s">
        <v>101</v>
      </c>
      <c r="H229" s="272" t="s">
        <v>186</v>
      </c>
      <c r="I229" s="272" t="s">
        <v>86</v>
      </c>
      <c r="J229" s="272" t="s">
        <v>266</v>
      </c>
      <c r="K229" s="274">
        <v>43241</v>
      </c>
    </row>
    <row r="230" spans="1:11" ht="13.5" customHeight="1" x14ac:dyDescent="0.25">
      <c r="A230" s="272" t="s">
        <v>182</v>
      </c>
      <c r="B230" s="272" t="s">
        <v>99</v>
      </c>
      <c r="C230" s="272" t="s">
        <v>208</v>
      </c>
      <c r="D230" s="272" t="s">
        <v>313</v>
      </c>
      <c r="E230" s="272" t="s">
        <v>314</v>
      </c>
      <c r="F230" s="273">
        <v>1295</v>
      </c>
      <c r="G230" s="272" t="s">
        <v>313</v>
      </c>
      <c r="H230" s="272" t="s">
        <v>186</v>
      </c>
      <c r="I230" s="272" t="s">
        <v>86</v>
      </c>
      <c r="J230" s="272" t="s">
        <v>266</v>
      </c>
      <c r="K230" s="274">
        <v>43241</v>
      </c>
    </row>
    <row r="231" spans="1:11" ht="13.5" customHeight="1" x14ac:dyDescent="0.25">
      <c r="A231" s="272" t="s">
        <v>182</v>
      </c>
      <c r="B231" s="272" t="s">
        <v>106</v>
      </c>
      <c r="C231" s="272" t="s">
        <v>206</v>
      </c>
      <c r="D231" s="272" t="s">
        <v>412</v>
      </c>
      <c r="E231" s="272" t="s">
        <v>413</v>
      </c>
      <c r="F231" s="273">
        <v>699</v>
      </c>
      <c r="G231" s="272" t="s">
        <v>412</v>
      </c>
      <c r="H231" s="272" t="s">
        <v>186</v>
      </c>
      <c r="I231" s="272" t="s">
        <v>86</v>
      </c>
      <c r="J231" s="272" t="s">
        <v>266</v>
      </c>
      <c r="K231" s="274">
        <v>43241</v>
      </c>
    </row>
    <row r="232" spans="1:11" ht="13.5" customHeight="1" x14ac:dyDescent="0.25">
      <c r="A232" s="272" t="s">
        <v>182</v>
      </c>
      <c r="B232" s="272" t="s">
        <v>106</v>
      </c>
      <c r="C232" s="272" t="s">
        <v>206</v>
      </c>
      <c r="D232" s="272" t="s">
        <v>412</v>
      </c>
      <c r="E232" s="272" t="s">
        <v>413</v>
      </c>
      <c r="F232" s="273">
        <v>700</v>
      </c>
      <c r="G232" s="272" t="s">
        <v>680</v>
      </c>
      <c r="H232" s="272" t="s">
        <v>186</v>
      </c>
      <c r="I232" s="272" t="s">
        <v>86</v>
      </c>
      <c r="J232" s="272" t="s">
        <v>266</v>
      </c>
      <c r="K232" s="274">
        <v>43241</v>
      </c>
    </row>
    <row r="233" spans="1:11" ht="13.5" customHeight="1" x14ac:dyDescent="0.25">
      <c r="A233" s="272" t="s">
        <v>182</v>
      </c>
      <c r="B233" s="272" t="s">
        <v>118</v>
      </c>
      <c r="C233" s="272" t="s">
        <v>209</v>
      </c>
      <c r="D233" s="272" t="s">
        <v>681</v>
      </c>
      <c r="E233" s="272" t="s">
        <v>682</v>
      </c>
      <c r="F233" s="273">
        <v>1219</v>
      </c>
      <c r="G233" s="272" t="s">
        <v>683</v>
      </c>
      <c r="H233" s="272" t="s">
        <v>186</v>
      </c>
      <c r="I233" s="272" t="s">
        <v>86</v>
      </c>
      <c r="J233" s="272" t="s">
        <v>266</v>
      </c>
      <c r="K233" s="274">
        <v>43241</v>
      </c>
    </row>
    <row r="234" spans="1:11" ht="13.5" customHeight="1" x14ac:dyDescent="0.25">
      <c r="A234" s="272" t="s">
        <v>182</v>
      </c>
      <c r="B234" s="272" t="s">
        <v>118</v>
      </c>
      <c r="C234" s="272" t="s">
        <v>209</v>
      </c>
      <c r="D234" s="272" t="s">
        <v>681</v>
      </c>
      <c r="E234" s="272" t="s">
        <v>682</v>
      </c>
      <c r="F234" s="273">
        <v>1220</v>
      </c>
      <c r="G234" s="272" t="s">
        <v>684</v>
      </c>
      <c r="H234" s="272" t="s">
        <v>186</v>
      </c>
      <c r="I234" s="272" t="s">
        <v>86</v>
      </c>
      <c r="J234" s="272" t="s">
        <v>266</v>
      </c>
      <c r="K234" s="274">
        <v>43241</v>
      </c>
    </row>
    <row r="235" spans="1:11" ht="13.5" customHeight="1" x14ac:dyDescent="0.25">
      <c r="A235" s="272" t="s">
        <v>183</v>
      </c>
      <c r="B235" s="272" t="s">
        <v>110</v>
      </c>
      <c r="C235" s="272" t="s">
        <v>211</v>
      </c>
      <c r="D235" s="272" t="s">
        <v>110</v>
      </c>
      <c r="E235" s="272" t="s">
        <v>685</v>
      </c>
      <c r="F235" s="273">
        <v>238</v>
      </c>
      <c r="G235" s="272" t="s">
        <v>686</v>
      </c>
      <c r="H235" s="272" t="s">
        <v>187</v>
      </c>
      <c r="I235" s="272" t="s">
        <v>88</v>
      </c>
      <c r="J235" s="272" t="s">
        <v>266</v>
      </c>
      <c r="K235" s="274">
        <v>43234</v>
      </c>
    </row>
    <row r="236" spans="1:11" ht="13.5" customHeight="1" x14ac:dyDescent="0.25">
      <c r="A236" s="272" t="s">
        <v>180</v>
      </c>
      <c r="B236" s="272" t="s">
        <v>95</v>
      </c>
      <c r="C236" s="272" t="s">
        <v>213</v>
      </c>
      <c r="D236" s="272" t="s">
        <v>466</v>
      </c>
      <c r="E236" s="272" t="s">
        <v>651</v>
      </c>
      <c r="F236" s="273">
        <v>1351</v>
      </c>
      <c r="G236" s="272" t="s">
        <v>687</v>
      </c>
      <c r="H236" s="272" t="s">
        <v>186</v>
      </c>
      <c r="I236" s="272" t="s">
        <v>86</v>
      </c>
      <c r="J236" s="272" t="s">
        <v>266</v>
      </c>
      <c r="K236" s="274">
        <v>43218</v>
      </c>
    </row>
    <row r="237" spans="1:11" ht="13.5" customHeight="1" x14ac:dyDescent="0.25">
      <c r="A237" s="272" t="s">
        <v>179</v>
      </c>
      <c r="B237" s="272" t="s">
        <v>100</v>
      </c>
      <c r="C237" s="272" t="s">
        <v>212</v>
      </c>
      <c r="D237" s="272" t="s">
        <v>100</v>
      </c>
      <c r="E237" s="272" t="s">
        <v>688</v>
      </c>
      <c r="F237" s="273">
        <v>1195</v>
      </c>
      <c r="G237" s="272" t="s">
        <v>689</v>
      </c>
      <c r="H237" s="272" t="s">
        <v>186</v>
      </c>
      <c r="I237" s="272" t="s">
        <v>86</v>
      </c>
      <c r="J237" s="272" t="s">
        <v>266</v>
      </c>
      <c r="K237" s="274">
        <v>43217</v>
      </c>
    </row>
    <row r="238" spans="1:11" ht="13.5" customHeight="1" x14ac:dyDescent="0.25">
      <c r="A238" s="272" t="s">
        <v>179</v>
      </c>
      <c r="B238" s="272" t="s">
        <v>100</v>
      </c>
      <c r="C238" s="272" t="s">
        <v>212</v>
      </c>
      <c r="D238" s="272" t="s">
        <v>100</v>
      </c>
      <c r="E238" s="272" t="s">
        <v>688</v>
      </c>
      <c r="F238" s="273">
        <v>1196</v>
      </c>
      <c r="G238" s="272" t="s">
        <v>690</v>
      </c>
      <c r="H238" s="272" t="s">
        <v>186</v>
      </c>
      <c r="I238" s="272" t="s">
        <v>86</v>
      </c>
      <c r="J238" s="272" t="s">
        <v>266</v>
      </c>
      <c r="K238" s="274">
        <v>43217</v>
      </c>
    </row>
    <row r="239" spans="1:11" ht="13.5" customHeight="1" x14ac:dyDescent="0.25">
      <c r="A239" s="272" t="s">
        <v>179</v>
      </c>
      <c r="B239" s="272" t="s">
        <v>100</v>
      </c>
      <c r="C239" s="272" t="s">
        <v>212</v>
      </c>
      <c r="D239" s="272" t="s">
        <v>691</v>
      </c>
      <c r="E239" s="272" t="s">
        <v>692</v>
      </c>
      <c r="F239" s="273">
        <v>1167</v>
      </c>
      <c r="G239" s="272" t="s">
        <v>591</v>
      </c>
      <c r="H239" s="272" t="s">
        <v>186</v>
      </c>
      <c r="I239" s="272" t="s">
        <v>86</v>
      </c>
      <c r="J239" s="272" t="s">
        <v>266</v>
      </c>
      <c r="K239" s="274">
        <v>43217</v>
      </c>
    </row>
    <row r="240" spans="1:11" ht="13.5" customHeight="1" x14ac:dyDescent="0.25">
      <c r="A240" s="272" t="s">
        <v>179</v>
      </c>
      <c r="B240" s="272" t="s">
        <v>100</v>
      </c>
      <c r="C240" s="272" t="s">
        <v>212</v>
      </c>
      <c r="D240" s="272" t="s">
        <v>691</v>
      </c>
      <c r="E240" s="272" t="s">
        <v>692</v>
      </c>
      <c r="F240" s="273">
        <v>1168</v>
      </c>
      <c r="G240" s="272" t="s">
        <v>693</v>
      </c>
      <c r="H240" s="272" t="s">
        <v>186</v>
      </c>
      <c r="I240" s="272" t="s">
        <v>86</v>
      </c>
      <c r="J240" s="272" t="s">
        <v>266</v>
      </c>
      <c r="K240" s="274">
        <v>43217</v>
      </c>
    </row>
    <row r="241" spans="1:11" ht="13.5" customHeight="1" x14ac:dyDescent="0.25">
      <c r="A241" s="272" t="s">
        <v>179</v>
      </c>
      <c r="B241" s="272" t="s">
        <v>104</v>
      </c>
      <c r="C241" s="272" t="s">
        <v>215</v>
      </c>
      <c r="D241" s="272" t="s">
        <v>104</v>
      </c>
      <c r="E241" s="272" t="s">
        <v>694</v>
      </c>
      <c r="F241" s="273">
        <v>1312</v>
      </c>
      <c r="G241" s="272" t="s">
        <v>695</v>
      </c>
      <c r="H241" s="272" t="s">
        <v>186</v>
      </c>
      <c r="I241" s="272" t="s">
        <v>86</v>
      </c>
      <c r="J241" s="272" t="s">
        <v>266</v>
      </c>
      <c r="K241" s="274">
        <v>43217</v>
      </c>
    </row>
    <row r="242" spans="1:11" ht="13.5" customHeight="1" x14ac:dyDescent="0.25">
      <c r="A242" s="272" t="s">
        <v>180</v>
      </c>
      <c r="B242" s="272" t="s">
        <v>95</v>
      </c>
      <c r="C242" s="272" t="s">
        <v>213</v>
      </c>
      <c r="D242" s="272" t="s">
        <v>466</v>
      </c>
      <c r="E242" s="272" t="s">
        <v>696</v>
      </c>
      <c r="F242" s="273">
        <v>815</v>
      </c>
      <c r="G242" s="272" t="s">
        <v>697</v>
      </c>
      <c r="H242" s="272" t="s">
        <v>186</v>
      </c>
      <c r="I242" s="272" t="s">
        <v>86</v>
      </c>
      <c r="J242" s="272" t="s">
        <v>266</v>
      </c>
      <c r="K242" s="274">
        <v>43217</v>
      </c>
    </row>
    <row r="243" spans="1:11" ht="13.5" customHeight="1" x14ac:dyDescent="0.25">
      <c r="A243" s="272" t="s">
        <v>180</v>
      </c>
      <c r="B243" s="272" t="s">
        <v>95</v>
      </c>
      <c r="C243" s="272" t="s">
        <v>213</v>
      </c>
      <c r="D243" s="272" t="s">
        <v>466</v>
      </c>
      <c r="E243" s="272" t="s">
        <v>696</v>
      </c>
      <c r="F243" s="273">
        <v>180</v>
      </c>
      <c r="G243" s="272" t="s">
        <v>698</v>
      </c>
      <c r="H243" s="272" t="s">
        <v>186</v>
      </c>
      <c r="I243" s="272" t="s">
        <v>86</v>
      </c>
      <c r="J243" s="272" t="s">
        <v>266</v>
      </c>
      <c r="K243" s="274">
        <v>43217</v>
      </c>
    </row>
    <row r="244" spans="1:11" ht="13.5" customHeight="1" x14ac:dyDescent="0.25">
      <c r="A244" s="272" t="s">
        <v>180</v>
      </c>
      <c r="B244" s="272" t="s">
        <v>95</v>
      </c>
      <c r="C244" s="272" t="s">
        <v>213</v>
      </c>
      <c r="D244" s="272" t="s">
        <v>466</v>
      </c>
      <c r="E244" s="272" t="s">
        <v>699</v>
      </c>
      <c r="F244" s="273">
        <v>579</v>
      </c>
      <c r="G244" s="272" t="s">
        <v>700</v>
      </c>
      <c r="H244" s="272" t="s">
        <v>186</v>
      </c>
      <c r="I244" s="272" t="s">
        <v>86</v>
      </c>
      <c r="J244" s="272" t="s">
        <v>266</v>
      </c>
      <c r="K244" s="274">
        <v>43217</v>
      </c>
    </row>
    <row r="245" spans="1:11" ht="13.5" customHeight="1" x14ac:dyDescent="0.25">
      <c r="A245" s="272" t="s">
        <v>180</v>
      </c>
      <c r="B245" s="272" t="s">
        <v>95</v>
      </c>
      <c r="C245" s="272" t="s">
        <v>213</v>
      </c>
      <c r="D245" s="272" t="s">
        <v>466</v>
      </c>
      <c r="E245" s="272" t="s">
        <v>701</v>
      </c>
      <c r="F245" s="273">
        <v>1343</v>
      </c>
      <c r="G245" s="272" t="s">
        <v>702</v>
      </c>
      <c r="H245" s="272" t="s">
        <v>186</v>
      </c>
      <c r="I245" s="272" t="s">
        <v>86</v>
      </c>
      <c r="J245" s="272" t="s">
        <v>266</v>
      </c>
      <c r="K245" s="274">
        <v>43217</v>
      </c>
    </row>
    <row r="246" spans="1:11" ht="13.5" customHeight="1" x14ac:dyDescent="0.25">
      <c r="A246" s="272" t="s">
        <v>180</v>
      </c>
      <c r="B246" s="272" t="s">
        <v>95</v>
      </c>
      <c r="C246" s="272" t="s">
        <v>213</v>
      </c>
      <c r="D246" s="272" t="s">
        <v>466</v>
      </c>
      <c r="E246" s="272" t="s">
        <v>701</v>
      </c>
      <c r="F246" s="273">
        <v>1344</v>
      </c>
      <c r="G246" s="272" t="s">
        <v>538</v>
      </c>
      <c r="H246" s="272" t="s">
        <v>186</v>
      </c>
      <c r="I246" s="272" t="s">
        <v>86</v>
      </c>
      <c r="J246" s="272" t="s">
        <v>266</v>
      </c>
      <c r="K246" s="274">
        <v>43217</v>
      </c>
    </row>
    <row r="247" spans="1:11" ht="13.5" customHeight="1" x14ac:dyDescent="0.25">
      <c r="A247" s="272" t="s">
        <v>180</v>
      </c>
      <c r="B247" s="272" t="s">
        <v>95</v>
      </c>
      <c r="C247" s="272" t="s">
        <v>213</v>
      </c>
      <c r="D247" s="272" t="s">
        <v>466</v>
      </c>
      <c r="E247" s="272" t="s">
        <v>701</v>
      </c>
      <c r="F247" s="273">
        <v>1346</v>
      </c>
      <c r="G247" s="272" t="s">
        <v>703</v>
      </c>
      <c r="H247" s="272" t="s">
        <v>186</v>
      </c>
      <c r="I247" s="272" t="s">
        <v>86</v>
      </c>
      <c r="J247" s="272" t="s">
        <v>266</v>
      </c>
      <c r="K247" s="274">
        <v>43217</v>
      </c>
    </row>
    <row r="248" spans="1:11" ht="13.5" customHeight="1" x14ac:dyDescent="0.25">
      <c r="A248" s="272" t="s">
        <v>180</v>
      </c>
      <c r="B248" s="272" t="s">
        <v>95</v>
      </c>
      <c r="C248" s="272" t="s">
        <v>213</v>
      </c>
      <c r="D248" s="272" t="s">
        <v>466</v>
      </c>
      <c r="E248" s="272" t="s">
        <v>704</v>
      </c>
      <c r="F248" s="273">
        <v>1002</v>
      </c>
      <c r="G248" s="272" t="s">
        <v>705</v>
      </c>
      <c r="H248" s="272" t="s">
        <v>186</v>
      </c>
      <c r="I248" s="272" t="s">
        <v>86</v>
      </c>
      <c r="J248" s="272" t="s">
        <v>266</v>
      </c>
      <c r="K248" s="274">
        <v>43217</v>
      </c>
    </row>
    <row r="249" spans="1:11" ht="13.5" customHeight="1" x14ac:dyDescent="0.25">
      <c r="A249" s="272" t="s">
        <v>181</v>
      </c>
      <c r="B249" s="272" t="s">
        <v>105</v>
      </c>
      <c r="C249" s="272" t="s">
        <v>209</v>
      </c>
      <c r="D249" s="272" t="s">
        <v>105</v>
      </c>
      <c r="E249" s="272" t="s">
        <v>706</v>
      </c>
      <c r="F249" s="273">
        <v>1000</v>
      </c>
      <c r="G249" s="272" t="s">
        <v>707</v>
      </c>
      <c r="H249" s="272" t="s">
        <v>186</v>
      </c>
      <c r="I249" s="272" t="s">
        <v>86</v>
      </c>
      <c r="J249" s="272" t="s">
        <v>266</v>
      </c>
      <c r="K249" s="274">
        <v>43217</v>
      </c>
    </row>
    <row r="250" spans="1:11" ht="13.5" customHeight="1" x14ac:dyDescent="0.25">
      <c r="A250" s="272" t="s">
        <v>183</v>
      </c>
      <c r="B250" s="272" t="s">
        <v>116</v>
      </c>
      <c r="C250" s="272" t="s">
        <v>210</v>
      </c>
      <c r="D250" s="272" t="s">
        <v>389</v>
      </c>
      <c r="E250" s="272" t="s">
        <v>708</v>
      </c>
      <c r="F250" s="273">
        <v>246</v>
      </c>
      <c r="G250" s="272" t="s">
        <v>709</v>
      </c>
      <c r="H250" s="272" t="s">
        <v>186</v>
      </c>
      <c r="I250" s="272" t="s">
        <v>85</v>
      </c>
      <c r="J250" s="272" t="s">
        <v>266</v>
      </c>
      <c r="K250" s="274">
        <v>43217</v>
      </c>
    </row>
    <row r="251" spans="1:11" ht="13.5" customHeight="1" x14ac:dyDescent="0.25">
      <c r="A251" s="272" t="s">
        <v>179</v>
      </c>
      <c r="B251" s="272" t="s">
        <v>100</v>
      </c>
      <c r="C251" s="272" t="s">
        <v>212</v>
      </c>
      <c r="D251" s="272" t="s">
        <v>210</v>
      </c>
      <c r="E251" s="272" t="s">
        <v>710</v>
      </c>
      <c r="F251" s="273">
        <v>900</v>
      </c>
      <c r="G251" s="272" t="s">
        <v>210</v>
      </c>
      <c r="H251" s="272" t="s">
        <v>186</v>
      </c>
      <c r="I251" s="272" t="s">
        <v>86</v>
      </c>
      <c r="J251" s="272" t="s">
        <v>266</v>
      </c>
      <c r="K251" s="274">
        <v>43215</v>
      </c>
    </row>
    <row r="252" spans="1:11" ht="13.5" customHeight="1" x14ac:dyDescent="0.25">
      <c r="A252" s="272" t="s">
        <v>181</v>
      </c>
      <c r="B252" s="272" t="s">
        <v>94</v>
      </c>
      <c r="C252" s="272" t="s">
        <v>207</v>
      </c>
      <c r="D252" s="272" t="s">
        <v>711</v>
      </c>
      <c r="E252" s="272" t="s">
        <v>712</v>
      </c>
      <c r="F252" s="273">
        <v>794</v>
      </c>
      <c r="G252" s="272" t="s">
        <v>713</v>
      </c>
      <c r="H252" s="272" t="s">
        <v>186</v>
      </c>
      <c r="I252" s="272" t="s">
        <v>85</v>
      </c>
      <c r="J252" s="272" t="s">
        <v>266</v>
      </c>
      <c r="K252" s="274">
        <v>43215</v>
      </c>
    </row>
    <row r="253" spans="1:11" ht="13.5" customHeight="1" x14ac:dyDescent="0.25">
      <c r="A253" s="272" t="s">
        <v>180</v>
      </c>
      <c r="B253" s="272" t="s">
        <v>95</v>
      </c>
      <c r="C253" s="272" t="s">
        <v>213</v>
      </c>
      <c r="D253" s="272" t="s">
        <v>466</v>
      </c>
      <c r="E253" s="272" t="s">
        <v>714</v>
      </c>
      <c r="F253" s="273">
        <v>1335</v>
      </c>
      <c r="G253" s="272" t="s">
        <v>715</v>
      </c>
      <c r="H253" s="272" t="s">
        <v>186</v>
      </c>
      <c r="I253" s="272" t="s">
        <v>86</v>
      </c>
      <c r="J253" s="272" t="s">
        <v>266</v>
      </c>
      <c r="K253" s="274">
        <v>43214</v>
      </c>
    </row>
    <row r="254" spans="1:11" ht="13.5" customHeight="1" x14ac:dyDescent="0.25">
      <c r="A254" s="272" t="s">
        <v>179</v>
      </c>
      <c r="B254" s="272" t="s">
        <v>104</v>
      </c>
      <c r="C254" s="272" t="s">
        <v>215</v>
      </c>
      <c r="D254" s="272" t="s">
        <v>577</v>
      </c>
      <c r="E254" s="272" t="s">
        <v>578</v>
      </c>
      <c r="F254" s="273">
        <v>718</v>
      </c>
      <c r="G254" s="272" t="s">
        <v>716</v>
      </c>
      <c r="H254" s="272" t="s">
        <v>186</v>
      </c>
      <c r="I254" s="272" t="s">
        <v>86</v>
      </c>
      <c r="J254" s="272" t="s">
        <v>266</v>
      </c>
      <c r="K254" s="274">
        <v>43187</v>
      </c>
    </row>
    <row r="255" spans="1:11" ht="13.5" customHeight="1" x14ac:dyDescent="0.25">
      <c r="A255" s="272" t="s">
        <v>180</v>
      </c>
      <c r="B255" s="272" t="s">
        <v>95</v>
      </c>
      <c r="C255" s="272" t="s">
        <v>213</v>
      </c>
      <c r="D255" s="272" t="s">
        <v>466</v>
      </c>
      <c r="E255" s="272" t="s">
        <v>717</v>
      </c>
      <c r="F255" s="273">
        <v>747</v>
      </c>
      <c r="G255" s="272" t="s">
        <v>718</v>
      </c>
      <c r="H255" s="272" t="s">
        <v>186</v>
      </c>
      <c r="I255" s="272" t="s">
        <v>85</v>
      </c>
      <c r="J255" s="272" t="s">
        <v>266</v>
      </c>
      <c r="K255" s="274">
        <v>43187</v>
      </c>
    </row>
    <row r="256" spans="1:11" ht="13.5" customHeight="1" x14ac:dyDescent="0.25">
      <c r="A256" s="272" t="s">
        <v>180</v>
      </c>
      <c r="B256" s="272" t="s">
        <v>121</v>
      </c>
      <c r="C256" s="272" t="s">
        <v>213</v>
      </c>
      <c r="D256" s="272" t="s">
        <v>303</v>
      </c>
      <c r="E256" s="272" t="s">
        <v>719</v>
      </c>
      <c r="F256" s="273">
        <v>808</v>
      </c>
      <c r="G256" s="272" t="s">
        <v>720</v>
      </c>
      <c r="H256" s="272" t="s">
        <v>186</v>
      </c>
      <c r="I256" s="272" t="s">
        <v>85</v>
      </c>
      <c r="J256" s="272" t="s">
        <v>266</v>
      </c>
      <c r="K256" s="274">
        <v>43187</v>
      </c>
    </row>
    <row r="257" spans="1:11" ht="13.5" customHeight="1" x14ac:dyDescent="0.25">
      <c r="A257" s="272" t="s">
        <v>180</v>
      </c>
      <c r="B257" s="272" t="s">
        <v>121</v>
      </c>
      <c r="C257" s="272" t="s">
        <v>213</v>
      </c>
      <c r="D257" s="272" t="s">
        <v>278</v>
      </c>
      <c r="E257" s="272" t="s">
        <v>721</v>
      </c>
      <c r="F257" s="273">
        <v>1515</v>
      </c>
      <c r="G257" s="272" t="s">
        <v>722</v>
      </c>
      <c r="H257" s="272" t="s">
        <v>186</v>
      </c>
      <c r="I257" s="272" t="s">
        <v>85</v>
      </c>
      <c r="J257" s="272" t="s">
        <v>266</v>
      </c>
      <c r="K257" s="274">
        <v>43187</v>
      </c>
    </row>
    <row r="258" spans="1:11" ht="13.5" customHeight="1" x14ac:dyDescent="0.25">
      <c r="A258" s="272" t="s">
        <v>181</v>
      </c>
      <c r="B258" s="272" t="s">
        <v>112</v>
      </c>
      <c r="C258" s="272" t="s">
        <v>208</v>
      </c>
      <c r="D258" s="272" t="s">
        <v>112</v>
      </c>
      <c r="E258" s="272" t="s">
        <v>723</v>
      </c>
      <c r="F258" s="273">
        <v>1272</v>
      </c>
      <c r="G258" s="272" t="s">
        <v>724</v>
      </c>
      <c r="H258" s="272" t="s">
        <v>186</v>
      </c>
      <c r="I258" s="272" t="s">
        <v>86</v>
      </c>
      <c r="J258" s="272" t="s">
        <v>266</v>
      </c>
      <c r="K258" s="274">
        <v>43187</v>
      </c>
    </row>
    <row r="259" spans="1:11" ht="13.5" customHeight="1" x14ac:dyDescent="0.25">
      <c r="A259" s="272" t="s">
        <v>181</v>
      </c>
      <c r="B259" s="272" t="s">
        <v>122</v>
      </c>
      <c r="C259" s="272" t="s">
        <v>207</v>
      </c>
      <c r="D259" s="272" t="s">
        <v>345</v>
      </c>
      <c r="E259" s="272" t="s">
        <v>346</v>
      </c>
      <c r="F259" s="273">
        <v>1123</v>
      </c>
      <c r="G259" s="272" t="s">
        <v>347</v>
      </c>
      <c r="H259" s="272" t="s">
        <v>186</v>
      </c>
      <c r="I259" s="272" t="s">
        <v>86</v>
      </c>
      <c r="J259" s="272" t="s">
        <v>266</v>
      </c>
      <c r="K259" s="274">
        <v>43187</v>
      </c>
    </row>
    <row r="260" spans="1:11" ht="13.5" customHeight="1" x14ac:dyDescent="0.25">
      <c r="A260" s="272" t="s">
        <v>181</v>
      </c>
      <c r="B260" s="272" t="s">
        <v>122</v>
      </c>
      <c r="C260" s="272" t="s">
        <v>207</v>
      </c>
      <c r="D260" s="272" t="s">
        <v>345</v>
      </c>
      <c r="E260" s="272" t="s">
        <v>346</v>
      </c>
      <c r="F260" s="273">
        <v>1124</v>
      </c>
      <c r="G260" s="272" t="s">
        <v>725</v>
      </c>
      <c r="H260" s="272" t="s">
        <v>186</v>
      </c>
      <c r="I260" s="272" t="s">
        <v>86</v>
      </c>
      <c r="J260" s="272" t="s">
        <v>266</v>
      </c>
      <c r="K260" s="274">
        <v>43187</v>
      </c>
    </row>
    <row r="261" spans="1:11" ht="13.5" customHeight="1" x14ac:dyDescent="0.25">
      <c r="A261" s="272" t="s">
        <v>179</v>
      </c>
      <c r="B261" s="272" t="s">
        <v>104</v>
      </c>
      <c r="C261" s="272" t="s">
        <v>215</v>
      </c>
      <c r="D261" s="272" t="s">
        <v>104</v>
      </c>
      <c r="E261" s="272" t="s">
        <v>694</v>
      </c>
      <c r="F261" s="273">
        <v>1311</v>
      </c>
      <c r="G261" s="272" t="s">
        <v>726</v>
      </c>
      <c r="H261" s="272" t="s">
        <v>186</v>
      </c>
      <c r="I261" s="272" t="s">
        <v>86</v>
      </c>
      <c r="J261" s="272" t="s">
        <v>266</v>
      </c>
      <c r="K261" s="274">
        <v>43186</v>
      </c>
    </row>
    <row r="262" spans="1:11" ht="13.5" customHeight="1" x14ac:dyDescent="0.25">
      <c r="A262" s="272" t="s">
        <v>179</v>
      </c>
      <c r="B262" s="272" t="s">
        <v>104</v>
      </c>
      <c r="C262" s="272" t="s">
        <v>215</v>
      </c>
      <c r="D262" s="272" t="s">
        <v>577</v>
      </c>
      <c r="E262" s="272" t="s">
        <v>583</v>
      </c>
      <c r="F262" s="273">
        <v>717</v>
      </c>
      <c r="G262" s="272" t="s">
        <v>584</v>
      </c>
      <c r="H262" s="272" t="s">
        <v>186</v>
      </c>
      <c r="I262" s="272" t="s">
        <v>86</v>
      </c>
      <c r="J262" s="272" t="s">
        <v>266</v>
      </c>
      <c r="K262" s="274">
        <v>43186</v>
      </c>
    </row>
    <row r="263" spans="1:11" ht="13.5" customHeight="1" x14ac:dyDescent="0.25">
      <c r="A263" s="272" t="s">
        <v>180</v>
      </c>
      <c r="B263" s="272" t="s">
        <v>95</v>
      </c>
      <c r="C263" s="272" t="s">
        <v>213</v>
      </c>
      <c r="D263" s="272" t="s">
        <v>466</v>
      </c>
      <c r="E263" s="272" t="s">
        <v>701</v>
      </c>
      <c r="F263" s="273">
        <v>1345</v>
      </c>
      <c r="G263" s="272" t="s">
        <v>727</v>
      </c>
      <c r="H263" s="272" t="s">
        <v>186</v>
      </c>
      <c r="I263" s="272" t="s">
        <v>86</v>
      </c>
      <c r="J263" s="272" t="s">
        <v>266</v>
      </c>
      <c r="K263" s="274">
        <v>43186</v>
      </c>
    </row>
    <row r="264" spans="1:11" ht="24.75" customHeight="1" x14ac:dyDescent="0.25">
      <c r="A264" s="272" t="s">
        <v>180</v>
      </c>
      <c r="B264" s="272" t="s">
        <v>109</v>
      </c>
      <c r="C264" s="272" t="s">
        <v>212</v>
      </c>
      <c r="D264" s="272" t="s">
        <v>109</v>
      </c>
      <c r="E264" s="272" t="s">
        <v>432</v>
      </c>
      <c r="F264" s="273">
        <v>255</v>
      </c>
      <c r="G264" s="272" t="s">
        <v>433</v>
      </c>
      <c r="H264" s="272" t="s">
        <v>186</v>
      </c>
      <c r="I264" s="272" t="s">
        <v>86</v>
      </c>
      <c r="J264" s="272" t="s">
        <v>266</v>
      </c>
      <c r="K264" s="274">
        <v>43186</v>
      </c>
    </row>
    <row r="265" spans="1:11" ht="13.5" customHeight="1" x14ac:dyDescent="0.25">
      <c r="A265" s="272" t="s">
        <v>180</v>
      </c>
      <c r="B265" s="272" t="s">
        <v>109</v>
      </c>
      <c r="C265" s="272" t="s">
        <v>212</v>
      </c>
      <c r="D265" s="272" t="s">
        <v>109</v>
      </c>
      <c r="E265" s="272" t="s">
        <v>432</v>
      </c>
      <c r="F265" s="273">
        <v>256</v>
      </c>
      <c r="G265" s="272" t="s">
        <v>728</v>
      </c>
      <c r="H265" s="272" t="s">
        <v>186</v>
      </c>
      <c r="I265" s="272" t="s">
        <v>86</v>
      </c>
      <c r="J265" s="272" t="s">
        <v>266</v>
      </c>
      <c r="K265" s="274">
        <v>43186</v>
      </c>
    </row>
    <row r="266" spans="1:11" ht="13.5" customHeight="1" x14ac:dyDescent="0.25">
      <c r="A266" s="272" t="s">
        <v>180</v>
      </c>
      <c r="B266" s="272" t="s">
        <v>121</v>
      </c>
      <c r="C266" s="272" t="s">
        <v>213</v>
      </c>
      <c r="D266" s="272" t="s">
        <v>422</v>
      </c>
      <c r="E266" s="272" t="s">
        <v>729</v>
      </c>
      <c r="F266" s="273">
        <v>731</v>
      </c>
      <c r="G266" s="272" t="s">
        <v>730</v>
      </c>
      <c r="H266" s="272" t="s">
        <v>186</v>
      </c>
      <c r="I266" s="272" t="s">
        <v>86</v>
      </c>
      <c r="J266" s="272" t="s">
        <v>266</v>
      </c>
      <c r="K266" s="274">
        <v>43186</v>
      </c>
    </row>
    <row r="267" spans="1:11" ht="13.5" customHeight="1" x14ac:dyDescent="0.25">
      <c r="A267" s="272" t="s">
        <v>180</v>
      </c>
      <c r="B267" s="272" t="s">
        <v>121</v>
      </c>
      <c r="C267" s="272" t="s">
        <v>213</v>
      </c>
      <c r="D267" s="272" t="s">
        <v>422</v>
      </c>
      <c r="E267" s="272" t="s">
        <v>729</v>
      </c>
      <c r="F267" s="273">
        <v>732</v>
      </c>
      <c r="G267" s="272" t="s">
        <v>731</v>
      </c>
      <c r="H267" s="272" t="s">
        <v>186</v>
      </c>
      <c r="I267" s="272" t="s">
        <v>86</v>
      </c>
      <c r="J267" s="272" t="s">
        <v>266</v>
      </c>
      <c r="K267" s="274">
        <v>43186</v>
      </c>
    </row>
    <row r="268" spans="1:11" ht="13.5" customHeight="1" x14ac:dyDescent="0.25">
      <c r="A268" s="272" t="s">
        <v>180</v>
      </c>
      <c r="B268" s="272" t="s">
        <v>121</v>
      </c>
      <c r="C268" s="272" t="s">
        <v>213</v>
      </c>
      <c r="D268" s="272" t="s">
        <v>275</v>
      </c>
      <c r="E268" s="272" t="s">
        <v>732</v>
      </c>
      <c r="F268" s="273">
        <v>1001</v>
      </c>
      <c r="G268" s="272" t="s">
        <v>733</v>
      </c>
      <c r="H268" s="272" t="s">
        <v>186</v>
      </c>
      <c r="I268" s="272" t="s">
        <v>86</v>
      </c>
      <c r="J268" s="272" t="s">
        <v>266</v>
      </c>
      <c r="K268" s="274">
        <v>43186</v>
      </c>
    </row>
    <row r="269" spans="1:11" ht="13.5" customHeight="1" x14ac:dyDescent="0.25">
      <c r="A269" s="272" t="s">
        <v>180</v>
      </c>
      <c r="B269" s="272" t="s">
        <v>121</v>
      </c>
      <c r="C269" s="272" t="s">
        <v>213</v>
      </c>
      <c r="D269" s="272" t="s">
        <v>275</v>
      </c>
      <c r="E269" s="272" t="s">
        <v>734</v>
      </c>
      <c r="F269" s="273">
        <v>770</v>
      </c>
      <c r="G269" s="272" t="s">
        <v>735</v>
      </c>
      <c r="H269" s="272" t="s">
        <v>186</v>
      </c>
      <c r="I269" s="272" t="s">
        <v>86</v>
      </c>
      <c r="J269" s="272" t="s">
        <v>266</v>
      </c>
      <c r="K269" s="274">
        <v>43186</v>
      </c>
    </row>
    <row r="270" spans="1:11" ht="13.5" customHeight="1" x14ac:dyDescent="0.25">
      <c r="A270" s="272" t="s">
        <v>181</v>
      </c>
      <c r="B270" s="272" t="s">
        <v>112</v>
      </c>
      <c r="C270" s="272" t="s">
        <v>208</v>
      </c>
      <c r="D270" s="272" t="s">
        <v>112</v>
      </c>
      <c r="E270" s="272" t="s">
        <v>723</v>
      </c>
      <c r="F270" s="273">
        <v>1271</v>
      </c>
      <c r="G270" s="272" t="s">
        <v>736</v>
      </c>
      <c r="H270" s="272" t="s">
        <v>186</v>
      </c>
      <c r="I270" s="272" t="s">
        <v>86</v>
      </c>
      <c r="J270" s="272" t="s">
        <v>266</v>
      </c>
      <c r="K270" s="274">
        <v>43186</v>
      </c>
    </row>
    <row r="271" spans="1:11" ht="13.5" customHeight="1" x14ac:dyDescent="0.25">
      <c r="A271" s="272" t="s">
        <v>182</v>
      </c>
      <c r="B271" s="272" t="s">
        <v>106</v>
      </c>
      <c r="C271" s="272" t="s">
        <v>206</v>
      </c>
      <c r="D271" s="272" t="s">
        <v>455</v>
      </c>
      <c r="E271" s="272" t="s">
        <v>456</v>
      </c>
      <c r="F271" s="273">
        <v>1203</v>
      </c>
      <c r="G271" s="272" t="s">
        <v>457</v>
      </c>
      <c r="H271" s="272" t="s">
        <v>186</v>
      </c>
      <c r="I271" s="272" t="s">
        <v>86</v>
      </c>
      <c r="J271" s="272" t="s">
        <v>266</v>
      </c>
      <c r="K271" s="274">
        <v>43186</v>
      </c>
    </row>
    <row r="272" spans="1:11" ht="13.5" customHeight="1" x14ac:dyDescent="0.25">
      <c r="A272" s="272" t="s">
        <v>183</v>
      </c>
      <c r="B272" s="272" t="s">
        <v>91</v>
      </c>
      <c r="C272" s="272" t="s">
        <v>214</v>
      </c>
      <c r="D272" s="272" t="s">
        <v>737</v>
      </c>
      <c r="E272" s="272" t="s">
        <v>738</v>
      </c>
      <c r="F272" s="273">
        <v>908</v>
      </c>
      <c r="G272" s="272" t="s">
        <v>646</v>
      </c>
      <c r="H272" s="272" t="s">
        <v>186</v>
      </c>
      <c r="I272" s="272" t="s">
        <v>86</v>
      </c>
      <c r="J272" s="272" t="s">
        <v>266</v>
      </c>
      <c r="K272" s="274">
        <v>43186</v>
      </c>
    </row>
    <row r="273" spans="1:11" ht="13.5" customHeight="1" x14ac:dyDescent="0.25">
      <c r="A273" s="272" t="s">
        <v>183</v>
      </c>
      <c r="B273" s="272" t="s">
        <v>91</v>
      </c>
      <c r="C273" s="272" t="s">
        <v>214</v>
      </c>
      <c r="D273" s="272" t="s">
        <v>737</v>
      </c>
      <c r="E273" s="272" t="s">
        <v>738</v>
      </c>
      <c r="F273" s="273">
        <v>909</v>
      </c>
      <c r="G273" s="272" t="s">
        <v>739</v>
      </c>
      <c r="H273" s="272" t="s">
        <v>186</v>
      </c>
      <c r="I273" s="272" t="s">
        <v>86</v>
      </c>
      <c r="J273" s="272" t="s">
        <v>266</v>
      </c>
      <c r="K273" s="274">
        <v>43186</v>
      </c>
    </row>
    <row r="274" spans="1:11" ht="13.5" customHeight="1" x14ac:dyDescent="0.25">
      <c r="A274" s="272" t="s">
        <v>181</v>
      </c>
      <c r="B274" s="272" t="s">
        <v>119</v>
      </c>
      <c r="C274" s="272" t="s">
        <v>208</v>
      </c>
      <c r="D274" s="272" t="s">
        <v>740</v>
      </c>
      <c r="E274" s="272" t="s">
        <v>741</v>
      </c>
      <c r="F274" s="273">
        <v>248</v>
      </c>
      <c r="G274" s="272" t="s">
        <v>742</v>
      </c>
      <c r="H274" s="272" t="s">
        <v>187</v>
      </c>
      <c r="I274" s="272" t="s">
        <v>88</v>
      </c>
      <c r="J274" s="272" t="s">
        <v>266</v>
      </c>
      <c r="K274" s="274">
        <v>43178</v>
      </c>
    </row>
    <row r="275" spans="1:11" ht="13.5" customHeight="1" x14ac:dyDescent="0.25">
      <c r="A275" s="272" t="s">
        <v>183</v>
      </c>
      <c r="B275" s="272" t="s">
        <v>115</v>
      </c>
      <c r="C275" s="272" t="s">
        <v>214</v>
      </c>
      <c r="D275" s="272" t="s">
        <v>115</v>
      </c>
      <c r="E275" s="272" t="s">
        <v>743</v>
      </c>
      <c r="F275" s="273">
        <v>42</v>
      </c>
      <c r="G275" s="272" t="s">
        <v>744</v>
      </c>
      <c r="H275" s="272" t="s">
        <v>187</v>
      </c>
      <c r="I275" s="272" t="s">
        <v>88</v>
      </c>
      <c r="J275" s="272" t="s">
        <v>266</v>
      </c>
      <c r="K275" s="274">
        <v>43178</v>
      </c>
    </row>
    <row r="276" spans="1:11" ht="13.5" customHeight="1" x14ac:dyDescent="0.25">
      <c r="A276" s="272" t="s">
        <v>182</v>
      </c>
      <c r="B276" s="272" t="s">
        <v>99</v>
      </c>
      <c r="C276" s="272" t="s">
        <v>208</v>
      </c>
      <c r="D276" s="272" t="s">
        <v>460</v>
      </c>
      <c r="E276" s="272" t="s">
        <v>745</v>
      </c>
      <c r="F276" s="273">
        <v>570</v>
      </c>
      <c r="G276" s="272" t="s">
        <v>746</v>
      </c>
      <c r="H276" s="272" t="s">
        <v>187</v>
      </c>
      <c r="I276" s="272" t="s">
        <v>88</v>
      </c>
      <c r="J276" s="272" t="s">
        <v>266</v>
      </c>
      <c r="K276" s="274">
        <v>43171</v>
      </c>
    </row>
    <row r="277" spans="1:11" ht="13.5" customHeight="1" x14ac:dyDescent="0.25">
      <c r="A277" s="272" t="s">
        <v>180</v>
      </c>
      <c r="B277" s="272" t="s">
        <v>109</v>
      </c>
      <c r="C277" s="272" t="s">
        <v>212</v>
      </c>
      <c r="D277" s="272" t="s">
        <v>535</v>
      </c>
      <c r="E277" s="272" t="s">
        <v>536</v>
      </c>
      <c r="F277" s="273">
        <v>702</v>
      </c>
      <c r="G277" s="272" t="s">
        <v>747</v>
      </c>
      <c r="H277" s="272" t="s">
        <v>186</v>
      </c>
      <c r="I277" s="272" t="s">
        <v>86</v>
      </c>
      <c r="J277" s="272" t="s">
        <v>266</v>
      </c>
      <c r="K277" s="274">
        <v>43159</v>
      </c>
    </row>
    <row r="278" spans="1:11" ht="13.5" customHeight="1" x14ac:dyDescent="0.25">
      <c r="A278" s="272" t="s">
        <v>180</v>
      </c>
      <c r="B278" s="272" t="s">
        <v>109</v>
      </c>
      <c r="C278" s="272" t="s">
        <v>212</v>
      </c>
      <c r="D278" s="272" t="s">
        <v>535</v>
      </c>
      <c r="E278" s="272" t="s">
        <v>536</v>
      </c>
      <c r="F278" s="273">
        <v>703</v>
      </c>
      <c r="G278" s="272" t="s">
        <v>650</v>
      </c>
      <c r="H278" s="272" t="s">
        <v>186</v>
      </c>
      <c r="I278" s="272" t="s">
        <v>86</v>
      </c>
      <c r="J278" s="272" t="s">
        <v>266</v>
      </c>
      <c r="K278" s="274">
        <v>43159</v>
      </c>
    </row>
    <row r="279" spans="1:11" ht="13.5" customHeight="1" x14ac:dyDescent="0.25">
      <c r="A279" s="272" t="s">
        <v>180</v>
      </c>
      <c r="B279" s="272" t="s">
        <v>121</v>
      </c>
      <c r="C279" s="272" t="s">
        <v>213</v>
      </c>
      <c r="D279" s="272" t="s">
        <v>275</v>
      </c>
      <c r="E279" s="272" t="s">
        <v>748</v>
      </c>
      <c r="F279" s="273">
        <v>586</v>
      </c>
      <c r="G279" s="272" t="s">
        <v>749</v>
      </c>
      <c r="H279" s="272" t="s">
        <v>186</v>
      </c>
      <c r="I279" s="272" t="s">
        <v>86</v>
      </c>
      <c r="J279" s="272" t="s">
        <v>266</v>
      </c>
      <c r="K279" s="274">
        <v>43159</v>
      </c>
    </row>
    <row r="280" spans="1:11" ht="13.5" customHeight="1" x14ac:dyDescent="0.25">
      <c r="A280" s="272" t="s">
        <v>180</v>
      </c>
      <c r="B280" s="272" t="s">
        <v>121</v>
      </c>
      <c r="C280" s="272" t="s">
        <v>213</v>
      </c>
      <c r="D280" s="272" t="s">
        <v>303</v>
      </c>
      <c r="E280" s="272" t="s">
        <v>425</v>
      </c>
      <c r="F280" s="273">
        <v>581</v>
      </c>
      <c r="G280" s="272" t="s">
        <v>750</v>
      </c>
      <c r="H280" s="272" t="s">
        <v>186</v>
      </c>
      <c r="I280" s="272" t="s">
        <v>86</v>
      </c>
      <c r="J280" s="272" t="s">
        <v>266</v>
      </c>
      <c r="K280" s="274">
        <v>43157</v>
      </c>
    </row>
    <row r="281" spans="1:11" ht="13.5" customHeight="1" x14ac:dyDescent="0.25">
      <c r="A281" s="272" t="s">
        <v>180</v>
      </c>
      <c r="B281" s="272" t="s">
        <v>121</v>
      </c>
      <c r="C281" s="272" t="s">
        <v>213</v>
      </c>
      <c r="D281" s="272" t="s">
        <v>303</v>
      </c>
      <c r="E281" s="272" t="s">
        <v>425</v>
      </c>
      <c r="F281" s="273">
        <v>582</v>
      </c>
      <c r="G281" s="272" t="s">
        <v>426</v>
      </c>
      <c r="H281" s="272" t="s">
        <v>186</v>
      </c>
      <c r="I281" s="272" t="s">
        <v>86</v>
      </c>
      <c r="J281" s="272" t="s">
        <v>266</v>
      </c>
      <c r="K281" s="274">
        <v>43157</v>
      </c>
    </row>
    <row r="282" spans="1:11" ht="13.5" customHeight="1" x14ac:dyDescent="0.25">
      <c r="A282" s="272" t="s">
        <v>180</v>
      </c>
      <c r="B282" s="272" t="s">
        <v>121</v>
      </c>
      <c r="C282" s="272" t="s">
        <v>213</v>
      </c>
      <c r="D282" s="272" t="s">
        <v>303</v>
      </c>
      <c r="E282" s="272" t="s">
        <v>425</v>
      </c>
      <c r="F282" s="273">
        <v>583</v>
      </c>
      <c r="G282" s="272" t="s">
        <v>751</v>
      </c>
      <c r="H282" s="272" t="s">
        <v>186</v>
      </c>
      <c r="I282" s="272" t="s">
        <v>86</v>
      </c>
      <c r="J282" s="272" t="s">
        <v>266</v>
      </c>
      <c r="K282" s="274">
        <v>43157</v>
      </c>
    </row>
    <row r="283" spans="1:11" ht="13.5" customHeight="1" x14ac:dyDescent="0.25">
      <c r="A283" s="272" t="s">
        <v>180</v>
      </c>
      <c r="B283" s="272" t="s">
        <v>121</v>
      </c>
      <c r="C283" s="272" t="s">
        <v>213</v>
      </c>
      <c r="D283" s="272" t="s">
        <v>303</v>
      </c>
      <c r="E283" s="272" t="s">
        <v>425</v>
      </c>
      <c r="F283" s="273">
        <v>584</v>
      </c>
      <c r="G283" s="272" t="s">
        <v>752</v>
      </c>
      <c r="H283" s="272" t="s">
        <v>186</v>
      </c>
      <c r="I283" s="272" t="s">
        <v>86</v>
      </c>
      <c r="J283" s="272" t="s">
        <v>266</v>
      </c>
      <c r="K283" s="274">
        <v>43157</v>
      </c>
    </row>
    <row r="284" spans="1:11" ht="13.5" customHeight="1" x14ac:dyDescent="0.25">
      <c r="A284" s="272" t="s">
        <v>180</v>
      </c>
      <c r="B284" s="272" t="s">
        <v>121</v>
      </c>
      <c r="C284" s="272" t="s">
        <v>213</v>
      </c>
      <c r="D284" s="272" t="s">
        <v>275</v>
      </c>
      <c r="E284" s="272" t="s">
        <v>453</v>
      </c>
      <c r="F284" s="273">
        <v>596</v>
      </c>
      <c r="G284" s="272" t="s">
        <v>753</v>
      </c>
      <c r="H284" s="272" t="s">
        <v>186</v>
      </c>
      <c r="I284" s="272" t="s">
        <v>86</v>
      </c>
      <c r="J284" s="272" t="s">
        <v>266</v>
      </c>
      <c r="K284" s="274">
        <v>43157</v>
      </c>
    </row>
    <row r="285" spans="1:11" ht="13.5" customHeight="1" x14ac:dyDescent="0.25">
      <c r="A285" s="272" t="s">
        <v>180</v>
      </c>
      <c r="B285" s="272" t="s">
        <v>121</v>
      </c>
      <c r="C285" s="272" t="s">
        <v>213</v>
      </c>
      <c r="D285" s="272" t="s">
        <v>275</v>
      </c>
      <c r="E285" s="272" t="s">
        <v>453</v>
      </c>
      <c r="F285" s="273">
        <v>597</v>
      </c>
      <c r="G285" s="272" t="s">
        <v>754</v>
      </c>
      <c r="H285" s="272" t="s">
        <v>186</v>
      </c>
      <c r="I285" s="272" t="s">
        <v>86</v>
      </c>
      <c r="J285" s="272" t="s">
        <v>266</v>
      </c>
      <c r="K285" s="274">
        <v>43157</v>
      </c>
    </row>
    <row r="286" spans="1:11" ht="13.5" customHeight="1" x14ac:dyDescent="0.25">
      <c r="A286" s="272" t="s">
        <v>180</v>
      </c>
      <c r="B286" s="272" t="s">
        <v>121</v>
      </c>
      <c r="C286" s="272" t="s">
        <v>213</v>
      </c>
      <c r="D286" s="272" t="s">
        <v>275</v>
      </c>
      <c r="E286" s="272" t="s">
        <v>673</v>
      </c>
      <c r="F286" s="273">
        <v>768</v>
      </c>
      <c r="G286" s="272" t="s">
        <v>755</v>
      </c>
      <c r="H286" s="272" t="s">
        <v>186</v>
      </c>
      <c r="I286" s="272" t="s">
        <v>86</v>
      </c>
      <c r="J286" s="272" t="s">
        <v>266</v>
      </c>
      <c r="K286" s="274">
        <v>43157</v>
      </c>
    </row>
    <row r="287" spans="1:11" ht="13.5" customHeight="1" x14ac:dyDescent="0.25">
      <c r="A287" s="272" t="s">
        <v>180</v>
      </c>
      <c r="B287" s="272" t="s">
        <v>121</v>
      </c>
      <c r="C287" s="272" t="s">
        <v>213</v>
      </c>
      <c r="D287" s="272" t="s">
        <v>275</v>
      </c>
      <c r="E287" s="272" t="s">
        <v>748</v>
      </c>
      <c r="F287" s="273">
        <v>587</v>
      </c>
      <c r="G287" s="272" t="s">
        <v>756</v>
      </c>
      <c r="H287" s="272" t="s">
        <v>186</v>
      </c>
      <c r="I287" s="272" t="s">
        <v>86</v>
      </c>
      <c r="J287" s="272" t="s">
        <v>266</v>
      </c>
      <c r="K287" s="274">
        <v>43157</v>
      </c>
    </row>
    <row r="288" spans="1:11" ht="13.5" customHeight="1" x14ac:dyDescent="0.25">
      <c r="A288" s="272" t="s">
        <v>180</v>
      </c>
      <c r="B288" s="272" t="s">
        <v>121</v>
      </c>
      <c r="C288" s="272" t="s">
        <v>213</v>
      </c>
      <c r="D288" s="272" t="s">
        <v>275</v>
      </c>
      <c r="E288" s="272" t="s">
        <v>748</v>
      </c>
      <c r="F288" s="273">
        <v>588</v>
      </c>
      <c r="G288" s="272" t="s">
        <v>757</v>
      </c>
      <c r="H288" s="272" t="s">
        <v>186</v>
      </c>
      <c r="I288" s="272" t="s">
        <v>86</v>
      </c>
      <c r="J288" s="272" t="s">
        <v>266</v>
      </c>
      <c r="K288" s="274">
        <v>43157</v>
      </c>
    </row>
    <row r="289" spans="1:11" ht="13.5" customHeight="1" x14ac:dyDescent="0.25">
      <c r="A289" s="272" t="s">
        <v>180</v>
      </c>
      <c r="B289" s="272" t="s">
        <v>121</v>
      </c>
      <c r="C289" s="272" t="s">
        <v>213</v>
      </c>
      <c r="D289" s="272" t="s">
        <v>272</v>
      </c>
      <c r="E289" s="272" t="s">
        <v>758</v>
      </c>
      <c r="F289" s="273">
        <v>1561</v>
      </c>
      <c r="G289" s="272" t="s">
        <v>759</v>
      </c>
      <c r="H289" s="272" t="s">
        <v>186</v>
      </c>
      <c r="I289" s="272" t="s">
        <v>86</v>
      </c>
      <c r="J289" s="272" t="s">
        <v>266</v>
      </c>
      <c r="K289" s="274">
        <v>43123</v>
      </c>
    </row>
    <row r="290" spans="1:11" ht="13.5" customHeight="1" x14ac:dyDescent="0.25">
      <c r="A290" s="272" t="s">
        <v>180</v>
      </c>
      <c r="B290" s="272" t="s">
        <v>121</v>
      </c>
      <c r="C290" s="272" t="s">
        <v>213</v>
      </c>
      <c r="D290" s="272" t="s">
        <v>303</v>
      </c>
      <c r="E290" s="272" t="s">
        <v>719</v>
      </c>
      <c r="F290" s="273">
        <v>959</v>
      </c>
      <c r="G290" s="272" t="s">
        <v>555</v>
      </c>
      <c r="H290" s="272" t="s">
        <v>186</v>
      </c>
      <c r="I290" s="272" t="s">
        <v>86</v>
      </c>
      <c r="J290" s="272" t="s">
        <v>266</v>
      </c>
      <c r="K290" s="274">
        <v>43123</v>
      </c>
    </row>
    <row r="291" spans="1:11" ht="13.5" customHeight="1" x14ac:dyDescent="0.25">
      <c r="A291" s="272" t="s">
        <v>180</v>
      </c>
      <c r="B291" s="272" t="s">
        <v>121</v>
      </c>
      <c r="C291" s="272" t="s">
        <v>213</v>
      </c>
      <c r="D291" s="272" t="s">
        <v>275</v>
      </c>
      <c r="E291" s="272" t="s">
        <v>760</v>
      </c>
      <c r="F291" s="273">
        <v>1559</v>
      </c>
      <c r="G291" s="272" t="s">
        <v>761</v>
      </c>
      <c r="H291" s="272" t="s">
        <v>186</v>
      </c>
      <c r="I291" s="272" t="s">
        <v>86</v>
      </c>
      <c r="J291" s="272" t="s">
        <v>266</v>
      </c>
      <c r="K291" s="274">
        <v>43123</v>
      </c>
    </row>
    <row r="292" spans="1:11" ht="13.5" customHeight="1" x14ac:dyDescent="0.25">
      <c r="A292" s="272" t="s">
        <v>180</v>
      </c>
      <c r="B292" s="272" t="s">
        <v>121</v>
      </c>
      <c r="C292" s="272" t="s">
        <v>213</v>
      </c>
      <c r="D292" s="272" t="s">
        <v>275</v>
      </c>
      <c r="E292" s="272" t="s">
        <v>760</v>
      </c>
      <c r="F292" s="273">
        <v>1560</v>
      </c>
      <c r="G292" s="272" t="s">
        <v>762</v>
      </c>
      <c r="H292" s="272" t="s">
        <v>186</v>
      </c>
      <c r="I292" s="272" t="s">
        <v>86</v>
      </c>
      <c r="J292" s="272" t="s">
        <v>266</v>
      </c>
      <c r="K292" s="274">
        <v>43123</v>
      </c>
    </row>
    <row r="293" spans="1:11" ht="13.5" customHeight="1" x14ac:dyDescent="0.25">
      <c r="A293" s="272" t="s">
        <v>183</v>
      </c>
      <c r="B293" s="272" t="s">
        <v>92</v>
      </c>
      <c r="C293" s="272" t="s">
        <v>211</v>
      </c>
      <c r="D293" s="272" t="s">
        <v>763</v>
      </c>
      <c r="E293" s="272" t="s">
        <v>764</v>
      </c>
      <c r="F293" s="273">
        <v>798</v>
      </c>
      <c r="G293" s="272" t="s">
        <v>765</v>
      </c>
      <c r="H293" s="272" t="s">
        <v>186</v>
      </c>
      <c r="I293" s="272" t="s">
        <v>86</v>
      </c>
      <c r="J293" s="272" t="s">
        <v>266</v>
      </c>
      <c r="K293" s="274">
        <v>43119</v>
      </c>
    </row>
    <row r="294" spans="1:11" ht="13.5" customHeight="1" x14ac:dyDescent="0.25">
      <c r="A294" s="272" t="s">
        <v>183</v>
      </c>
      <c r="B294" s="272" t="s">
        <v>92</v>
      </c>
      <c r="C294" s="272" t="s">
        <v>211</v>
      </c>
      <c r="D294" s="272" t="s">
        <v>763</v>
      </c>
      <c r="E294" s="272" t="s">
        <v>764</v>
      </c>
      <c r="F294" s="273">
        <v>799</v>
      </c>
      <c r="G294" s="272" t="s">
        <v>674</v>
      </c>
      <c r="H294" s="272" t="s">
        <v>186</v>
      </c>
      <c r="I294" s="272" t="s">
        <v>86</v>
      </c>
      <c r="J294" s="272" t="s">
        <v>266</v>
      </c>
      <c r="K294" s="274">
        <v>43119</v>
      </c>
    </row>
    <row r="295" spans="1:11" ht="13.5" customHeight="1" x14ac:dyDescent="0.25">
      <c r="A295" s="272" t="s">
        <v>183</v>
      </c>
      <c r="B295" s="272" t="s">
        <v>102</v>
      </c>
      <c r="C295" s="272" t="s">
        <v>211</v>
      </c>
      <c r="D295" s="272" t="s">
        <v>766</v>
      </c>
      <c r="E295" s="272" t="s">
        <v>767</v>
      </c>
      <c r="F295" s="273">
        <v>811</v>
      </c>
      <c r="G295" s="272" t="s">
        <v>768</v>
      </c>
      <c r="H295" s="272" t="s">
        <v>186</v>
      </c>
      <c r="I295" s="272" t="s">
        <v>86</v>
      </c>
      <c r="J295" s="272" t="s">
        <v>266</v>
      </c>
      <c r="K295" s="274">
        <v>43119</v>
      </c>
    </row>
    <row r="296" spans="1:11" ht="13.5" customHeight="1" x14ac:dyDescent="0.25">
      <c r="A296" s="272" t="s">
        <v>183</v>
      </c>
      <c r="B296" s="272" t="s">
        <v>102</v>
      </c>
      <c r="C296" s="272" t="s">
        <v>211</v>
      </c>
      <c r="D296" s="272" t="s">
        <v>769</v>
      </c>
      <c r="E296" s="272" t="s">
        <v>770</v>
      </c>
      <c r="F296" s="273">
        <v>233</v>
      </c>
      <c r="G296" s="272" t="s">
        <v>771</v>
      </c>
      <c r="H296" s="272" t="s">
        <v>186</v>
      </c>
      <c r="I296" s="272" t="s">
        <v>86</v>
      </c>
      <c r="J296" s="272" t="s">
        <v>266</v>
      </c>
      <c r="K296" s="274">
        <v>43119</v>
      </c>
    </row>
    <row r="297" spans="1:11" ht="13.5" customHeight="1" x14ac:dyDescent="0.25">
      <c r="A297" s="272" t="s">
        <v>183</v>
      </c>
      <c r="B297" s="272" t="s">
        <v>115</v>
      </c>
      <c r="C297" s="272" t="s">
        <v>214</v>
      </c>
      <c r="D297" s="272" t="s">
        <v>475</v>
      </c>
      <c r="E297" s="272" t="s">
        <v>476</v>
      </c>
      <c r="F297" s="273">
        <v>809</v>
      </c>
      <c r="G297" s="272" t="s">
        <v>475</v>
      </c>
      <c r="H297" s="272" t="s">
        <v>186</v>
      </c>
      <c r="I297" s="272" t="s">
        <v>86</v>
      </c>
      <c r="J297" s="272" t="s">
        <v>266</v>
      </c>
      <c r="K297" s="274">
        <v>43119</v>
      </c>
    </row>
    <row r="298" spans="1:11" ht="13.5" customHeight="1" x14ac:dyDescent="0.25">
      <c r="A298" s="272" t="s">
        <v>181</v>
      </c>
      <c r="B298" s="272" t="s">
        <v>119</v>
      </c>
      <c r="C298" s="272" t="s">
        <v>208</v>
      </c>
      <c r="D298" s="272" t="s">
        <v>772</v>
      </c>
      <c r="E298" s="272" t="s">
        <v>773</v>
      </c>
      <c r="F298" s="273">
        <v>1616</v>
      </c>
      <c r="G298" s="272" t="s">
        <v>774</v>
      </c>
      <c r="H298" s="272" t="s">
        <v>187</v>
      </c>
      <c r="I298" s="272" t="s">
        <v>58</v>
      </c>
      <c r="J298" s="272" t="s">
        <v>266</v>
      </c>
      <c r="K298" s="274">
        <v>43115</v>
      </c>
    </row>
    <row r="299" spans="1:11" ht="13.5" customHeight="1" x14ac:dyDescent="0.25">
      <c r="A299" s="272" t="s">
        <v>181</v>
      </c>
      <c r="B299" s="272" t="s">
        <v>94</v>
      </c>
      <c r="C299" s="272" t="s">
        <v>207</v>
      </c>
      <c r="D299" s="272" t="s">
        <v>711</v>
      </c>
      <c r="E299" s="272" t="s">
        <v>712</v>
      </c>
      <c r="F299" s="273">
        <v>793</v>
      </c>
      <c r="G299" s="272" t="s">
        <v>711</v>
      </c>
      <c r="H299" s="272" t="s">
        <v>186</v>
      </c>
      <c r="I299" s="272" t="s">
        <v>86</v>
      </c>
      <c r="J299" s="272" t="s">
        <v>266</v>
      </c>
      <c r="K299" s="274">
        <v>43108</v>
      </c>
    </row>
    <row r="300" spans="1:11" ht="13.5" customHeight="1" x14ac:dyDescent="0.25">
      <c r="A300" s="272" t="s">
        <v>181</v>
      </c>
      <c r="B300" s="272" t="s">
        <v>112</v>
      </c>
      <c r="C300" s="272" t="s">
        <v>208</v>
      </c>
      <c r="D300" s="272" t="s">
        <v>112</v>
      </c>
      <c r="E300" s="272" t="s">
        <v>775</v>
      </c>
      <c r="F300" s="273">
        <v>766</v>
      </c>
      <c r="G300" s="272" t="s">
        <v>776</v>
      </c>
      <c r="H300" s="272" t="s">
        <v>186</v>
      </c>
      <c r="I300" s="272" t="s">
        <v>86</v>
      </c>
      <c r="J300" s="272" t="s">
        <v>266</v>
      </c>
      <c r="K300" s="274">
        <v>43108</v>
      </c>
    </row>
    <row r="301" spans="1:11" ht="13.5" customHeight="1" x14ac:dyDescent="0.25">
      <c r="A301" s="272" t="s">
        <v>181</v>
      </c>
      <c r="B301" s="272" t="s">
        <v>122</v>
      </c>
      <c r="C301" s="272" t="s">
        <v>207</v>
      </c>
      <c r="D301" s="272" t="s">
        <v>777</v>
      </c>
      <c r="E301" s="272" t="s">
        <v>778</v>
      </c>
      <c r="F301" s="273">
        <v>788</v>
      </c>
      <c r="G301" s="272" t="s">
        <v>777</v>
      </c>
      <c r="H301" s="272" t="s">
        <v>186</v>
      </c>
      <c r="I301" s="272" t="s">
        <v>86</v>
      </c>
      <c r="J301" s="272" t="s">
        <v>266</v>
      </c>
      <c r="K301" s="274">
        <v>43108</v>
      </c>
    </row>
    <row r="302" spans="1:11" ht="13.5" customHeight="1" x14ac:dyDescent="0.25">
      <c r="A302" s="272" t="s">
        <v>181</v>
      </c>
      <c r="B302" s="272" t="s">
        <v>122</v>
      </c>
      <c r="C302" s="272" t="s">
        <v>207</v>
      </c>
      <c r="D302" s="272" t="s">
        <v>777</v>
      </c>
      <c r="E302" s="272" t="s">
        <v>778</v>
      </c>
      <c r="F302" s="273">
        <v>789</v>
      </c>
      <c r="G302" s="272" t="s">
        <v>779</v>
      </c>
      <c r="H302" s="272" t="s">
        <v>186</v>
      </c>
      <c r="I302" s="272" t="s">
        <v>86</v>
      </c>
      <c r="J302" s="272" t="s">
        <v>266</v>
      </c>
      <c r="K302" s="274">
        <v>43108</v>
      </c>
    </row>
    <row r="303" spans="1:11" ht="13.5" customHeight="1" x14ac:dyDescent="0.25">
      <c r="A303" s="272" t="s">
        <v>179</v>
      </c>
      <c r="B303" s="272" t="s">
        <v>104</v>
      </c>
      <c r="C303" s="272" t="s">
        <v>215</v>
      </c>
      <c r="D303" s="272" t="s">
        <v>477</v>
      </c>
      <c r="E303" s="272" t="s">
        <v>478</v>
      </c>
      <c r="F303" s="273">
        <v>690</v>
      </c>
      <c r="G303" s="272" t="s">
        <v>780</v>
      </c>
      <c r="H303" s="272" t="s">
        <v>186</v>
      </c>
      <c r="I303" s="272" t="s">
        <v>86</v>
      </c>
      <c r="J303" s="272" t="s">
        <v>266</v>
      </c>
      <c r="K303" s="274">
        <v>43069</v>
      </c>
    </row>
    <row r="304" spans="1:11" ht="13.5" customHeight="1" x14ac:dyDescent="0.25">
      <c r="A304" s="272" t="s">
        <v>179</v>
      </c>
      <c r="B304" s="272" t="s">
        <v>104</v>
      </c>
      <c r="C304" s="272" t="s">
        <v>215</v>
      </c>
      <c r="D304" s="272" t="s">
        <v>477</v>
      </c>
      <c r="E304" s="272" t="s">
        <v>478</v>
      </c>
      <c r="F304" s="273">
        <v>691</v>
      </c>
      <c r="G304" s="272" t="s">
        <v>546</v>
      </c>
      <c r="H304" s="272" t="s">
        <v>186</v>
      </c>
      <c r="I304" s="272" t="s">
        <v>86</v>
      </c>
      <c r="J304" s="272" t="s">
        <v>266</v>
      </c>
      <c r="K304" s="274">
        <v>43069</v>
      </c>
    </row>
    <row r="305" spans="1:11" ht="13.5" customHeight="1" x14ac:dyDescent="0.25">
      <c r="A305" s="272" t="s">
        <v>180</v>
      </c>
      <c r="B305" s="272" t="s">
        <v>95</v>
      </c>
      <c r="C305" s="272" t="s">
        <v>213</v>
      </c>
      <c r="D305" s="272" t="s">
        <v>466</v>
      </c>
      <c r="E305" s="272" t="s">
        <v>781</v>
      </c>
      <c r="F305" s="273">
        <v>179</v>
      </c>
      <c r="G305" s="272" t="s">
        <v>782</v>
      </c>
      <c r="H305" s="272" t="s">
        <v>186</v>
      </c>
      <c r="I305" s="272" t="s">
        <v>86</v>
      </c>
      <c r="J305" s="272" t="s">
        <v>266</v>
      </c>
      <c r="K305" s="274">
        <v>43069</v>
      </c>
    </row>
    <row r="306" spans="1:11" ht="13.5" customHeight="1" x14ac:dyDescent="0.25">
      <c r="A306" s="272" t="s">
        <v>180</v>
      </c>
      <c r="B306" s="272" t="s">
        <v>95</v>
      </c>
      <c r="C306" s="272" t="s">
        <v>213</v>
      </c>
      <c r="D306" s="272" t="s">
        <v>466</v>
      </c>
      <c r="E306" s="272" t="s">
        <v>699</v>
      </c>
      <c r="F306" s="273">
        <v>576</v>
      </c>
      <c r="G306" s="272" t="s">
        <v>783</v>
      </c>
      <c r="H306" s="272" t="s">
        <v>186</v>
      </c>
      <c r="I306" s="272" t="s">
        <v>86</v>
      </c>
      <c r="J306" s="272" t="s">
        <v>266</v>
      </c>
      <c r="K306" s="274">
        <v>43069</v>
      </c>
    </row>
    <row r="307" spans="1:11" ht="13.5" customHeight="1" x14ac:dyDescent="0.25">
      <c r="A307" s="272" t="s">
        <v>180</v>
      </c>
      <c r="B307" s="272" t="s">
        <v>95</v>
      </c>
      <c r="C307" s="272" t="s">
        <v>213</v>
      </c>
      <c r="D307" s="272" t="s">
        <v>466</v>
      </c>
      <c r="E307" s="272" t="s">
        <v>699</v>
      </c>
      <c r="F307" s="273">
        <v>577</v>
      </c>
      <c r="G307" s="272" t="s">
        <v>784</v>
      </c>
      <c r="H307" s="272" t="s">
        <v>186</v>
      </c>
      <c r="I307" s="272" t="s">
        <v>86</v>
      </c>
      <c r="J307" s="272" t="s">
        <v>266</v>
      </c>
      <c r="K307" s="274">
        <v>43069</v>
      </c>
    </row>
    <row r="308" spans="1:11" ht="24.75" customHeight="1" x14ac:dyDescent="0.25">
      <c r="A308" s="272" t="s">
        <v>180</v>
      </c>
      <c r="B308" s="272" t="s">
        <v>95</v>
      </c>
      <c r="C308" s="272" t="s">
        <v>213</v>
      </c>
      <c r="D308" s="272" t="s">
        <v>466</v>
      </c>
      <c r="E308" s="272" t="s">
        <v>699</v>
      </c>
      <c r="F308" s="273">
        <v>578</v>
      </c>
      <c r="G308" s="272" t="s">
        <v>689</v>
      </c>
      <c r="H308" s="272" t="s">
        <v>186</v>
      </c>
      <c r="I308" s="272" t="s">
        <v>86</v>
      </c>
      <c r="J308" s="272" t="s">
        <v>266</v>
      </c>
      <c r="K308" s="274">
        <v>43069</v>
      </c>
    </row>
    <row r="309" spans="1:11" ht="13.5" customHeight="1" x14ac:dyDescent="0.25">
      <c r="A309" s="272" t="s">
        <v>180</v>
      </c>
      <c r="B309" s="272" t="s">
        <v>95</v>
      </c>
      <c r="C309" s="272" t="s">
        <v>213</v>
      </c>
      <c r="D309" s="272" t="s">
        <v>466</v>
      </c>
      <c r="E309" s="272" t="s">
        <v>785</v>
      </c>
      <c r="F309" s="273">
        <v>174</v>
      </c>
      <c r="G309" s="272" t="s">
        <v>786</v>
      </c>
      <c r="H309" s="272" t="s">
        <v>186</v>
      </c>
      <c r="I309" s="272" t="s">
        <v>86</v>
      </c>
      <c r="J309" s="272" t="s">
        <v>266</v>
      </c>
      <c r="K309" s="274">
        <v>43069</v>
      </c>
    </row>
    <row r="310" spans="1:11" ht="13.5" customHeight="1" x14ac:dyDescent="0.25">
      <c r="A310" s="272" t="s">
        <v>180</v>
      </c>
      <c r="B310" s="272" t="s">
        <v>121</v>
      </c>
      <c r="C310" s="272" t="s">
        <v>213</v>
      </c>
      <c r="D310" s="272" t="s">
        <v>303</v>
      </c>
      <c r="E310" s="272" t="s">
        <v>787</v>
      </c>
      <c r="F310" s="273">
        <v>816</v>
      </c>
      <c r="G310" s="272" t="s">
        <v>724</v>
      </c>
      <c r="H310" s="272" t="s">
        <v>186</v>
      </c>
      <c r="I310" s="272" t="s">
        <v>86</v>
      </c>
      <c r="J310" s="272" t="s">
        <v>266</v>
      </c>
      <c r="K310" s="274">
        <v>43069</v>
      </c>
    </row>
    <row r="311" spans="1:11" ht="13.5" customHeight="1" x14ac:dyDescent="0.25">
      <c r="A311" s="272" t="s">
        <v>180</v>
      </c>
      <c r="B311" s="272" t="s">
        <v>121</v>
      </c>
      <c r="C311" s="272" t="s">
        <v>213</v>
      </c>
      <c r="D311" s="272" t="s">
        <v>303</v>
      </c>
      <c r="E311" s="272" t="s">
        <v>787</v>
      </c>
      <c r="F311" s="273">
        <v>817</v>
      </c>
      <c r="G311" s="272" t="s">
        <v>788</v>
      </c>
      <c r="H311" s="272" t="s">
        <v>186</v>
      </c>
      <c r="I311" s="272" t="s">
        <v>86</v>
      </c>
      <c r="J311" s="272" t="s">
        <v>266</v>
      </c>
      <c r="K311" s="274">
        <v>43069</v>
      </c>
    </row>
    <row r="312" spans="1:11" ht="13.5" customHeight="1" x14ac:dyDescent="0.25">
      <c r="A312" s="272" t="s">
        <v>182</v>
      </c>
      <c r="B312" s="272" t="s">
        <v>106</v>
      </c>
      <c r="C312" s="272" t="s">
        <v>206</v>
      </c>
      <c r="D312" s="272" t="s">
        <v>789</v>
      </c>
      <c r="E312" s="272" t="s">
        <v>790</v>
      </c>
      <c r="F312" s="273">
        <v>761</v>
      </c>
      <c r="G312" s="272" t="s">
        <v>789</v>
      </c>
      <c r="H312" s="272" t="s">
        <v>186</v>
      </c>
      <c r="I312" s="272" t="s">
        <v>86</v>
      </c>
      <c r="J312" s="272" t="s">
        <v>266</v>
      </c>
      <c r="K312" s="274">
        <v>43040</v>
      </c>
    </row>
    <row r="313" spans="1:11" ht="13.5" customHeight="1" x14ac:dyDescent="0.25">
      <c r="A313" s="272" t="s">
        <v>180</v>
      </c>
      <c r="B313" s="272" t="s">
        <v>121</v>
      </c>
      <c r="C313" s="272" t="s">
        <v>213</v>
      </c>
      <c r="D313" s="272" t="s">
        <v>303</v>
      </c>
      <c r="E313" s="272" t="s">
        <v>547</v>
      </c>
      <c r="F313" s="273">
        <v>713</v>
      </c>
      <c r="G313" s="272" t="s">
        <v>548</v>
      </c>
      <c r="H313" s="272" t="s">
        <v>186</v>
      </c>
      <c r="I313" s="272" t="s">
        <v>86</v>
      </c>
      <c r="J313" s="272" t="s">
        <v>266</v>
      </c>
      <c r="K313" s="274">
        <v>43038</v>
      </c>
    </row>
    <row r="314" spans="1:11" ht="13.5" customHeight="1" x14ac:dyDescent="0.25">
      <c r="A314" s="272" t="s">
        <v>183</v>
      </c>
      <c r="B314" s="272" t="s">
        <v>91</v>
      </c>
      <c r="C314" s="272" t="s">
        <v>214</v>
      </c>
      <c r="D314" s="272" t="s">
        <v>91</v>
      </c>
      <c r="E314" s="272" t="s">
        <v>473</v>
      </c>
      <c r="F314" s="273">
        <v>283</v>
      </c>
      <c r="G314" s="272" t="s">
        <v>474</v>
      </c>
      <c r="H314" s="272" t="s">
        <v>186</v>
      </c>
      <c r="I314" s="272" t="s">
        <v>86</v>
      </c>
      <c r="J314" s="272" t="s">
        <v>266</v>
      </c>
      <c r="K314" s="274">
        <v>43038</v>
      </c>
    </row>
    <row r="315" spans="1:11" ht="13.5" customHeight="1" x14ac:dyDescent="0.25">
      <c r="A315" s="272" t="s">
        <v>183</v>
      </c>
      <c r="B315" s="272" t="s">
        <v>91</v>
      </c>
      <c r="C315" s="272" t="s">
        <v>214</v>
      </c>
      <c r="D315" s="272" t="s">
        <v>91</v>
      </c>
      <c r="E315" s="272" t="s">
        <v>281</v>
      </c>
      <c r="F315" s="273">
        <v>286</v>
      </c>
      <c r="G315" s="272" t="s">
        <v>791</v>
      </c>
      <c r="H315" s="272" t="s">
        <v>186</v>
      </c>
      <c r="I315" s="272" t="s">
        <v>86</v>
      </c>
      <c r="J315" s="272" t="s">
        <v>266</v>
      </c>
      <c r="K315" s="274">
        <v>43038</v>
      </c>
    </row>
    <row r="316" spans="1:11" ht="13.5" customHeight="1" x14ac:dyDescent="0.25">
      <c r="A316" s="272" t="s">
        <v>183</v>
      </c>
      <c r="B316" s="272" t="s">
        <v>115</v>
      </c>
      <c r="C316" s="272" t="s">
        <v>214</v>
      </c>
      <c r="D316" s="272" t="s">
        <v>115</v>
      </c>
      <c r="E316" s="272" t="s">
        <v>743</v>
      </c>
      <c r="F316" s="273">
        <v>280</v>
      </c>
      <c r="G316" s="272" t="s">
        <v>792</v>
      </c>
      <c r="H316" s="272" t="s">
        <v>186</v>
      </c>
      <c r="I316" s="272" t="s">
        <v>86</v>
      </c>
      <c r="J316" s="272" t="s">
        <v>266</v>
      </c>
      <c r="K316" s="274">
        <v>43038</v>
      </c>
    </row>
    <row r="317" spans="1:11" ht="13.5" customHeight="1" x14ac:dyDescent="0.25">
      <c r="A317" s="272" t="s">
        <v>183</v>
      </c>
      <c r="B317" s="272" t="s">
        <v>116</v>
      </c>
      <c r="C317" s="272" t="s">
        <v>210</v>
      </c>
      <c r="D317" s="272" t="s">
        <v>116</v>
      </c>
      <c r="E317" s="272" t="s">
        <v>549</v>
      </c>
      <c r="F317" s="273">
        <v>296</v>
      </c>
      <c r="G317" s="272" t="s">
        <v>793</v>
      </c>
      <c r="H317" s="272" t="s">
        <v>186</v>
      </c>
      <c r="I317" s="272" t="s">
        <v>86</v>
      </c>
      <c r="J317" s="272" t="s">
        <v>266</v>
      </c>
      <c r="K317" s="274">
        <v>43038</v>
      </c>
    </row>
    <row r="318" spans="1:11" ht="13.5" customHeight="1" x14ac:dyDescent="0.25">
      <c r="A318" s="272" t="s">
        <v>180</v>
      </c>
      <c r="B318" s="272" t="s">
        <v>95</v>
      </c>
      <c r="C318" s="272" t="s">
        <v>213</v>
      </c>
      <c r="D318" s="272" t="s">
        <v>466</v>
      </c>
      <c r="E318" s="272" t="s">
        <v>785</v>
      </c>
      <c r="F318" s="273">
        <v>173</v>
      </c>
      <c r="G318" s="272" t="s">
        <v>794</v>
      </c>
      <c r="H318" s="272" t="s">
        <v>186</v>
      </c>
      <c r="I318" s="272" t="s">
        <v>86</v>
      </c>
      <c r="J318" s="272" t="s">
        <v>266</v>
      </c>
      <c r="K318" s="274">
        <v>43035</v>
      </c>
    </row>
    <row r="319" spans="1:11" ht="13.5" customHeight="1" x14ac:dyDescent="0.25">
      <c r="A319" s="272" t="s">
        <v>179</v>
      </c>
      <c r="B319" s="272" t="s">
        <v>104</v>
      </c>
      <c r="C319" s="272" t="s">
        <v>215</v>
      </c>
      <c r="D319" s="272" t="s">
        <v>104</v>
      </c>
      <c r="E319" s="272" t="s">
        <v>795</v>
      </c>
      <c r="F319" s="273">
        <v>805</v>
      </c>
      <c r="G319" s="272" t="s">
        <v>796</v>
      </c>
      <c r="H319" s="272" t="s">
        <v>186</v>
      </c>
      <c r="I319" s="272" t="s">
        <v>86</v>
      </c>
      <c r="J319" s="272" t="s">
        <v>266</v>
      </c>
      <c r="K319" s="274">
        <v>43034</v>
      </c>
    </row>
    <row r="320" spans="1:11" ht="13.5" customHeight="1" x14ac:dyDescent="0.25">
      <c r="A320" s="272" t="s">
        <v>179</v>
      </c>
      <c r="B320" s="272" t="s">
        <v>117</v>
      </c>
      <c r="C320" s="272" t="s">
        <v>212</v>
      </c>
      <c r="D320" s="272" t="s">
        <v>117</v>
      </c>
      <c r="E320" s="272" t="s">
        <v>407</v>
      </c>
      <c r="F320" s="273">
        <v>806</v>
      </c>
      <c r="G320" s="272" t="s">
        <v>797</v>
      </c>
      <c r="H320" s="272" t="s">
        <v>186</v>
      </c>
      <c r="I320" s="272" t="s">
        <v>86</v>
      </c>
      <c r="J320" s="272" t="s">
        <v>266</v>
      </c>
      <c r="K320" s="274">
        <v>43034</v>
      </c>
    </row>
    <row r="321" spans="1:11" ht="13.5" customHeight="1" x14ac:dyDescent="0.25">
      <c r="A321" s="272" t="s">
        <v>180</v>
      </c>
      <c r="B321" s="272" t="s">
        <v>95</v>
      </c>
      <c r="C321" s="272" t="s">
        <v>213</v>
      </c>
      <c r="D321" s="272" t="s">
        <v>466</v>
      </c>
      <c r="E321" s="272" t="s">
        <v>798</v>
      </c>
      <c r="F321" s="273">
        <v>812</v>
      </c>
      <c r="G321" s="272" t="s">
        <v>799</v>
      </c>
      <c r="H321" s="272" t="s">
        <v>186</v>
      </c>
      <c r="I321" s="272" t="s">
        <v>86</v>
      </c>
      <c r="J321" s="272" t="s">
        <v>266</v>
      </c>
      <c r="K321" s="274">
        <v>43031</v>
      </c>
    </row>
    <row r="322" spans="1:11" ht="13.5" customHeight="1" x14ac:dyDescent="0.25">
      <c r="A322" s="272" t="s">
        <v>180</v>
      </c>
      <c r="B322" s="272" t="s">
        <v>95</v>
      </c>
      <c r="C322" s="272" t="s">
        <v>213</v>
      </c>
      <c r="D322" s="272" t="s">
        <v>466</v>
      </c>
      <c r="E322" s="272" t="s">
        <v>798</v>
      </c>
      <c r="F322" s="273">
        <v>813</v>
      </c>
      <c r="G322" s="272" t="s">
        <v>800</v>
      </c>
      <c r="H322" s="272" t="s">
        <v>186</v>
      </c>
      <c r="I322" s="272" t="s">
        <v>86</v>
      </c>
      <c r="J322" s="272" t="s">
        <v>266</v>
      </c>
      <c r="K322" s="274">
        <v>43031</v>
      </c>
    </row>
    <row r="323" spans="1:11" ht="13.5" customHeight="1" x14ac:dyDescent="0.25">
      <c r="A323" s="272" t="s">
        <v>180</v>
      </c>
      <c r="B323" s="272" t="s">
        <v>95</v>
      </c>
      <c r="C323" s="272" t="s">
        <v>213</v>
      </c>
      <c r="D323" s="272" t="s">
        <v>466</v>
      </c>
      <c r="E323" s="272" t="s">
        <v>798</v>
      </c>
      <c r="F323" s="273">
        <v>814</v>
      </c>
      <c r="G323" s="272" t="s">
        <v>801</v>
      </c>
      <c r="H323" s="272" t="s">
        <v>186</v>
      </c>
      <c r="I323" s="272" t="s">
        <v>86</v>
      </c>
      <c r="J323" s="272" t="s">
        <v>266</v>
      </c>
      <c r="K323" s="274">
        <v>43031</v>
      </c>
    </row>
    <row r="324" spans="1:11" ht="13.5" customHeight="1" x14ac:dyDescent="0.25">
      <c r="A324" s="272" t="s">
        <v>180</v>
      </c>
      <c r="B324" s="272" t="s">
        <v>121</v>
      </c>
      <c r="C324" s="272" t="s">
        <v>213</v>
      </c>
      <c r="D324" s="272" t="s">
        <v>272</v>
      </c>
      <c r="E324" s="272" t="s">
        <v>328</v>
      </c>
      <c r="F324" s="273">
        <v>804</v>
      </c>
      <c r="G324" s="272" t="s">
        <v>674</v>
      </c>
      <c r="H324" s="272" t="s">
        <v>186</v>
      </c>
      <c r="I324" s="272" t="s">
        <v>86</v>
      </c>
      <c r="J324" s="272" t="s">
        <v>266</v>
      </c>
      <c r="K324" s="274">
        <v>43031</v>
      </c>
    </row>
    <row r="325" spans="1:11" ht="13.5" customHeight="1" x14ac:dyDescent="0.25">
      <c r="A325" s="272" t="s">
        <v>180</v>
      </c>
      <c r="B325" s="272" t="s">
        <v>121</v>
      </c>
      <c r="C325" s="272" t="s">
        <v>213</v>
      </c>
      <c r="D325" s="272" t="s">
        <v>303</v>
      </c>
      <c r="E325" s="272" t="s">
        <v>802</v>
      </c>
      <c r="F325" s="273">
        <v>349</v>
      </c>
      <c r="G325" s="272" t="s">
        <v>803</v>
      </c>
      <c r="H325" s="272" t="s">
        <v>186</v>
      </c>
      <c r="I325" s="272" t="s">
        <v>86</v>
      </c>
      <c r="J325" s="272" t="s">
        <v>266</v>
      </c>
      <c r="K325" s="274">
        <v>43031</v>
      </c>
    </row>
    <row r="326" spans="1:11" ht="13.5" customHeight="1" x14ac:dyDescent="0.25">
      <c r="A326" s="272" t="s">
        <v>180</v>
      </c>
      <c r="B326" s="272" t="s">
        <v>121</v>
      </c>
      <c r="C326" s="272" t="s">
        <v>213</v>
      </c>
      <c r="D326" s="272" t="s">
        <v>303</v>
      </c>
      <c r="E326" s="272" t="s">
        <v>804</v>
      </c>
      <c r="F326" s="273">
        <v>714</v>
      </c>
      <c r="G326" s="272" t="s">
        <v>805</v>
      </c>
      <c r="H326" s="272" t="s">
        <v>186</v>
      </c>
      <c r="I326" s="272" t="s">
        <v>86</v>
      </c>
      <c r="J326" s="272" t="s">
        <v>266</v>
      </c>
      <c r="K326" s="274">
        <v>43031</v>
      </c>
    </row>
    <row r="327" spans="1:11" ht="13.5" customHeight="1" x14ac:dyDescent="0.25">
      <c r="A327" s="272" t="s">
        <v>180</v>
      </c>
      <c r="B327" s="272" t="s">
        <v>121</v>
      </c>
      <c r="C327" s="272" t="s">
        <v>213</v>
      </c>
      <c r="D327" s="272" t="s">
        <v>275</v>
      </c>
      <c r="E327" s="272" t="s">
        <v>276</v>
      </c>
      <c r="F327" s="273">
        <v>464</v>
      </c>
      <c r="G327" s="272" t="s">
        <v>806</v>
      </c>
      <c r="H327" s="272" t="s">
        <v>186</v>
      </c>
      <c r="I327" s="272" t="s">
        <v>86</v>
      </c>
      <c r="J327" s="272" t="s">
        <v>266</v>
      </c>
      <c r="K327" s="274">
        <v>43031</v>
      </c>
    </row>
    <row r="328" spans="1:11" ht="13.5" customHeight="1" x14ac:dyDescent="0.25">
      <c r="A328" s="272" t="s">
        <v>180</v>
      </c>
      <c r="B328" s="272" t="s">
        <v>121</v>
      </c>
      <c r="C328" s="272" t="s">
        <v>213</v>
      </c>
      <c r="D328" s="272" t="s">
        <v>275</v>
      </c>
      <c r="E328" s="272" t="s">
        <v>807</v>
      </c>
      <c r="F328" s="273">
        <v>591</v>
      </c>
      <c r="G328" s="272" t="s">
        <v>808</v>
      </c>
      <c r="H328" s="272" t="s">
        <v>186</v>
      </c>
      <c r="I328" s="272" t="s">
        <v>86</v>
      </c>
      <c r="J328" s="272" t="s">
        <v>266</v>
      </c>
      <c r="K328" s="274">
        <v>43031</v>
      </c>
    </row>
    <row r="329" spans="1:11" ht="13.5" customHeight="1" x14ac:dyDescent="0.25">
      <c r="A329" s="272" t="s">
        <v>181</v>
      </c>
      <c r="B329" s="272" t="s">
        <v>112</v>
      </c>
      <c r="C329" s="272" t="s">
        <v>208</v>
      </c>
      <c r="D329" s="272" t="s">
        <v>597</v>
      </c>
      <c r="E329" s="272" t="s">
        <v>598</v>
      </c>
      <c r="F329" s="273">
        <v>720</v>
      </c>
      <c r="G329" s="272" t="s">
        <v>544</v>
      </c>
      <c r="H329" s="272" t="s">
        <v>186</v>
      </c>
      <c r="I329" s="272" t="s">
        <v>86</v>
      </c>
      <c r="J329" s="272" t="s">
        <v>266</v>
      </c>
      <c r="K329" s="274">
        <v>43031</v>
      </c>
    </row>
    <row r="330" spans="1:11" ht="13.5" customHeight="1" x14ac:dyDescent="0.25">
      <c r="A330" s="272" t="s">
        <v>181</v>
      </c>
      <c r="B330" s="272" t="s">
        <v>112</v>
      </c>
      <c r="C330" s="272" t="s">
        <v>208</v>
      </c>
      <c r="D330" s="272" t="s">
        <v>597</v>
      </c>
      <c r="E330" s="272" t="s">
        <v>598</v>
      </c>
      <c r="F330" s="273">
        <v>721</v>
      </c>
      <c r="G330" s="272" t="s">
        <v>809</v>
      </c>
      <c r="H330" s="272" t="s">
        <v>186</v>
      </c>
      <c r="I330" s="272" t="s">
        <v>86</v>
      </c>
      <c r="J330" s="272" t="s">
        <v>266</v>
      </c>
      <c r="K330" s="274">
        <v>43031</v>
      </c>
    </row>
    <row r="331" spans="1:11" ht="13.5" customHeight="1" x14ac:dyDescent="0.25">
      <c r="A331" s="272" t="s">
        <v>181</v>
      </c>
      <c r="B331" s="272" t="s">
        <v>119</v>
      </c>
      <c r="C331" s="272" t="s">
        <v>208</v>
      </c>
      <c r="D331" s="272" t="s">
        <v>119</v>
      </c>
      <c r="E331" s="272" t="s">
        <v>497</v>
      </c>
      <c r="F331" s="273">
        <v>529</v>
      </c>
      <c r="G331" s="272" t="s">
        <v>810</v>
      </c>
      <c r="H331" s="272" t="s">
        <v>186</v>
      </c>
      <c r="I331" s="272" t="s">
        <v>86</v>
      </c>
      <c r="J331" s="272" t="s">
        <v>266</v>
      </c>
      <c r="K331" s="274">
        <v>43031</v>
      </c>
    </row>
    <row r="332" spans="1:11" ht="13.5" customHeight="1" x14ac:dyDescent="0.25">
      <c r="A332" s="272" t="s">
        <v>181</v>
      </c>
      <c r="B332" s="272" t="s">
        <v>119</v>
      </c>
      <c r="C332" s="272" t="s">
        <v>208</v>
      </c>
      <c r="D332" s="272" t="s">
        <v>119</v>
      </c>
      <c r="E332" s="272" t="s">
        <v>497</v>
      </c>
      <c r="F332" s="273">
        <v>541</v>
      </c>
      <c r="G332" s="272" t="s">
        <v>811</v>
      </c>
      <c r="H332" s="272" t="s">
        <v>186</v>
      </c>
      <c r="I332" s="272" t="s">
        <v>86</v>
      </c>
      <c r="J332" s="272" t="s">
        <v>266</v>
      </c>
      <c r="K332" s="274">
        <v>43031</v>
      </c>
    </row>
    <row r="333" spans="1:11" ht="13.5" customHeight="1" x14ac:dyDescent="0.25">
      <c r="A333" s="272" t="s">
        <v>181</v>
      </c>
      <c r="B333" s="272" t="s">
        <v>119</v>
      </c>
      <c r="C333" s="272" t="s">
        <v>208</v>
      </c>
      <c r="D333" s="272" t="s">
        <v>119</v>
      </c>
      <c r="E333" s="272" t="s">
        <v>812</v>
      </c>
      <c r="F333" s="273">
        <v>194</v>
      </c>
      <c r="G333" s="272" t="s">
        <v>813</v>
      </c>
      <c r="H333" s="272" t="s">
        <v>186</v>
      </c>
      <c r="I333" s="272" t="s">
        <v>86</v>
      </c>
      <c r="J333" s="272" t="s">
        <v>266</v>
      </c>
      <c r="K333" s="274">
        <v>43031</v>
      </c>
    </row>
    <row r="334" spans="1:11" ht="13.5" customHeight="1" x14ac:dyDescent="0.25">
      <c r="A334" s="272" t="s">
        <v>180</v>
      </c>
      <c r="B334" s="272" t="s">
        <v>121</v>
      </c>
      <c r="C334" s="272" t="s">
        <v>213</v>
      </c>
      <c r="D334" s="272" t="s">
        <v>275</v>
      </c>
      <c r="E334" s="272" t="s">
        <v>276</v>
      </c>
      <c r="F334" s="273">
        <v>737</v>
      </c>
      <c r="G334" s="272" t="s">
        <v>814</v>
      </c>
      <c r="H334" s="272" t="s">
        <v>186</v>
      </c>
      <c r="I334" s="272" t="s">
        <v>86</v>
      </c>
      <c r="J334" s="272" t="s">
        <v>266</v>
      </c>
      <c r="K334" s="274">
        <v>43025</v>
      </c>
    </row>
    <row r="335" spans="1:11" ht="13.5" customHeight="1" x14ac:dyDescent="0.25">
      <c r="A335" s="272" t="s">
        <v>180</v>
      </c>
      <c r="B335" s="272" t="s">
        <v>121</v>
      </c>
      <c r="C335" s="272" t="s">
        <v>213</v>
      </c>
      <c r="D335" s="272" t="s">
        <v>275</v>
      </c>
      <c r="E335" s="272" t="s">
        <v>815</v>
      </c>
      <c r="F335" s="273">
        <v>363</v>
      </c>
      <c r="G335" s="272" t="s">
        <v>816</v>
      </c>
      <c r="H335" s="272" t="s">
        <v>187</v>
      </c>
      <c r="I335" s="272" t="s">
        <v>88</v>
      </c>
      <c r="J335" s="272" t="s">
        <v>266</v>
      </c>
      <c r="K335" s="274">
        <v>43010</v>
      </c>
    </row>
    <row r="336" spans="1:11" ht="13.5" customHeight="1" x14ac:dyDescent="0.25">
      <c r="A336" s="272" t="s">
        <v>182</v>
      </c>
      <c r="B336" s="272" t="s">
        <v>101</v>
      </c>
      <c r="C336" s="272" t="s">
        <v>206</v>
      </c>
      <c r="D336" s="272" t="s">
        <v>514</v>
      </c>
      <c r="E336" s="272" t="s">
        <v>515</v>
      </c>
      <c r="F336" s="273">
        <v>764</v>
      </c>
      <c r="G336" s="272" t="s">
        <v>514</v>
      </c>
      <c r="H336" s="272" t="s">
        <v>186</v>
      </c>
      <c r="I336" s="272" t="s">
        <v>86</v>
      </c>
      <c r="J336" s="272" t="s">
        <v>266</v>
      </c>
      <c r="K336" s="274">
        <v>43008</v>
      </c>
    </row>
    <row r="337" spans="1:11" ht="13.5" customHeight="1" x14ac:dyDescent="0.25">
      <c r="A337" s="272" t="s">
        <v>182</v>
      </c>
      <c r="B337" s="272" t="s">
        <v>96</v>
      </c>
      <c r="C337" s="272" t="s">
        <v>206</v>
      </c>
      <c r="D337" s="272" t="s">
        <v>357</v>
      </c>
      <c r="E337" s="272" t="s">
        <v>817</v>
      </c>
      <c r="F337" s="273">
        <v>762</v>
      </c>
      <c r="G337" s="272" t="s">
        <v>818</v>
      </c>
      <c r="H337" s="272" t="s">
        <v>186</v>
      </c>
      <c r="I337" s="272" t="s">
        <v>86</v>
      </c>
      <c r="J337" s="272" t="s">
        <v>266</v>
      </c>
      <c r="K337" s="274">
        <v>43007</v>
      </c>
    </row>
    <row r="338" spans="1:11" ht="13.5" customHeight="1" x14ac:dyDescent="0.25">
      <c r="A338" s="272" t="s">
        <v>180</v>
      </c>
      <c r="B338" s="272" t="s">
        <v>95</v>
      </c>
      <c r="C338" s="272" t="s">
        <v>213</v>
      </c>
      <c r="D338" s="272" t="s">
        <v>466</v>
      </c>
      <c r="E338" s="272" t="s">
        <v>819</v>
      </c>
      <c r="F338" s="273">
        <v>739</v>
      </c>
      <c r="G338" s="272" t="s">
        <v>820</v>
      </c>
      <c r="H338" s="272" t="s">
        <v>186</v>
      </c>
      <c r="I338" s="272" t="s">
        <v>86</v>
      </c>
      <c r="J338" s="272" t="s">
        <v>266</v>
      </c>
      <c r="K338" s="274">
        <v>43005</v>
      </c>
    </row>
    <row r="339" spans="1:11" ht="24.75" customHeight="1" x14ac:dyDescent="0.25">
      <c r="A339" s="272" t="s">
        <v>180</v>
      </c>
      <c r="B339" s="272" t="s">
        <v>95</v>
      </c>
      <c r="C339" s="272" t="s">
        <v>213</v>
      </c>
      <c r="D339" s="272" t="s">
        <v>466</v>
      </c>
      <c r="E339" s="272" t="s">
        <v>819</v>
      </c>
      <c r="F339" s="273">
        <v>740</v>
      </c>
      <c r="G339" s="272" t="s">
        <v>650</v>
      </c>
      <c r="H339" s="272" t="s">
        <v>186</v>
      </c>
      <c r="I339" s="272" t="s">
        <v>86</v>
      </c>
      <c r="J339" s="272" t="s">
        <v>266</v>
      </c>
      <c r="K339" s="274">
        <v>43005</v>
      </c>
    </row>
    <row r="340" spans="1:11" ht="24.75" customHeight="1" x14ac:dyDescent="0.25">
      <c r="A340" s="272" t="s">
        <v>180</v>
      </c>
      <c r="B340" s="272" t="s">
        <v>95</v>
      </c>
      <c r="C340" s="272" t="s">
        <v>213</v>
      </c>
      <c r="D340" s="272" t="s">
        <v>466</v>
      </c>
      <c r="E340" s="272" t="s">
        <v>819</v>
      </c>
      <c r="F340" s="273">
        <v>741</v>
      </c>
      <c r="G340" s="272" t="s">
        <v>502</v>
      </c>
      <c r="H340" s="272" t="s">
        <v>186</v>
      </c>
      <c r="I340" s="272" t="s">
        <v>86</v>
      </c>
      <c r="J340" s="272" t="s">
        <v>266</v>
      </c>
      <c r="K340" s="274">
        <v>43005</v>
      </c>
    </row>
    <row r="341" spans="1:11" ht="13.5" customHeight="1" x14ac:dyDescent="0.25">
      <c r="A341" s="272" t="s">
        <v>180</v>
      </c>
      <c r="B341" s="272" t="s">
        <v>95</v>
      </c>
      <c r="C341" s="272" t="s">
        <v>213</v>
      </c>
      <c r="D341" s="272" t="s">
        <v>466</v>
      </c>
      <c r="E341" s="272" t="s">
        <v>821</v>
      </c>
      <c r="F341" s="273">
        <v>477</v>
      </c>
      <c r="G341" s="272" t="s">
        <v>602</v>
      </c>
      <c r="H341" s="272" t="s">
        <v>186</v>
      </c>
      <c r="I341" s="272" t="s">
        <v>86</v>
      </c>
      <c r="J341" s="272" t="s">
        <v>266</v>
      </c>
      <c r="K341" s="274">
        <v>43005</v>
      </c>
    </row>
    <row r="342" spans="1:11" ht="13.5" customHeight="1" x14ac:dyDescent="0.25">
      <c r="A342" s="272" t="s">
        <v>180</v>
      </c>
      <c r="B342" s="272" t="s">
        <v>95</v>
      </c>
      <c r="C342" s="272" t="s">
        <v>213</v>
      </c>
      <c r="D342" s="272" t="s">
        <v>466</v>
      </c>
      <c r="E342" s="272" t="s">
        <v>822</v>
      </c>
      <c r="F342" s="273">
        <v>783</v>
      </c>
      <c r="G342" s="272" t="s">
        <v>823</v>
      </c>
      <c r="H342" s="272" t="s">
        <v>186</v>
      </c>
      <c r="I342" s="272" t="s">
        <v>86</v>
      </c>
      <c r="J342" s="272" t="s">
        <v>266</v>
      </c>
      <c r="K342" s="274">
        <v>43005</v>
      </c>
    </row>
    <row r="343" spans="1:11" ht="13.5" customHeight="1" x14ac:dyDescent="0.25">
      <c r="A343" s="272" t="s">
        <v>180</v>
      </c>
      <c r="B343" s="272" t="s">
        <v>95</v>
      </c>
      <c r="C343" s="272" t="s">
        <v>213</v>
      </c>
      <c r="D343" s="272" t="s">
        <v>466</v>
      </c>
      <c r="E343" s="272" t="s">
        <v>824</v>
      </c>
      <c r="F343" s="273">
        <v>338</v>
      </c>
      <c r="G343" s="272" t="s">
        <v>825</v>
      </c>
      <c r="H343" s="272" t="s">
        <v>186</v>
      </c>
      <c r="I343" s="272" t="s">
        <v>86</v>
      </c>
      <c r="J343" s="272" t="s">
        <v>266</v>
      </c>
      <c r="K343" s="274">
        <v>43005</v>
      </c>
    </row>
    <row r="344" spans="1:11" ht="13.5" customHeight="1" x14ac:dyDescent="0.25">
      <c r="A344" s="272" t="s">
        <v>180</v>
      </c>
      <c r="B344" s="272" t="s">
        <v>95</v>
      </c>
      <c r="C344" s="272" t="s">
        <v>213</v>
      </c>
      <c r="D344" s="272" t="s">
        <v>466</v>
      </c>
      <c r="E344" s="272" t="s">
        <v>826</v>
      </c>
      <c r="F344" s="273">
        <v>773</v>
      </c>
      <c r="G344" s="272" t="s">
        <v>827</v>
      </c>
      <c r="H344" s="272" t="s">
        <v>186</v>
      </c>
      <c r="I344" s="272" t="s">
        <v>86</v>
      </c>
      <c r="J344" s="272" t="s">
        <v>266</v>
      </c>
      <c r="K344" s="274">
        <v>43005</v>
      </c>
    </row>
    <row r="345" spans="1:11" ht="13.5" customHeight="1" x14ac:dyDescent="0.25">
      <c r="A345" s="272" t="s">
        <v>180</v>
      </c>
      <c r="B345" s="272" t="s">
        <v>95</v>
      </c>
      <c r="C345" s="272" t="s">
        <v>213</v>
      </c>
      <c r="D345" s="272" t="s">
        <v>466</v>
      </c>
      <c r="E345" s="272" t="s">
        <v>828</v>
      </c>
      <c r="F345" s="273">
        <v>778</v>
      </c>
      <c r="G345" s="272" t="s">
        <v>211</v>
      </c>
      <c r="H345" s="272" t="s">
        <v>186</v>
      </c>
      <c r="I345" s="272" t="s">
        <v>86</v>
      </c>
      <c r="J345" s="272" t="s">
        <v>266</v>
      </c>
      <c r="K345" s="274">
        <v>43005</v>
      </c>
    </row>
    <row r="346" spans="1:11" ht="13.5" customHeight="1" x14ac:dyDescent="0.25">
      <c r="A346" s="272" t="s">
        <v>180</v>
      </c>
      <c r="B346" s="272" t="s">
        <v>95</v>
      </c>
      <c r="C346" s="272" t="s">
        <v>213</v>
      </c>
      <c r="D346" s="272" t="s">
        <v>466</v>
      </c>
      <c r="E346" s="272" t="s">
        <v>828</v>
      </c>
      <c r="F346" s="273">
        <v>779</v>
      </c>
      <c r="G346" s="272" t="s">
        <v>321</v>
      </c>
      <c r="H346" s="272" t="s">
        <v>186</v>
      </c>
      <c r="I346" s="272" t="s">
        <v>86</v>
      </c>
      <c r="J346" s="272" t="s">
        <v>266</v>
      </c>
      <c r="K346" s="274">
        <v>43005</v>
      </c>
    </row>
    <row r="347" spans="1:11" ht="13.5" customHeight="1" x14ac:dyDescent="0.25">
      <c r="A347" s="272" t="s">
        <v>180</v>
      </c>
      <c r="B347" s="272" t="s">
        <v>121</v>
      </c>
      <c r="C347" s="272" t="s">
        <v>213</v>
      </c>
      <c r="D347" s="272" t="s">
        <v>303</v>
      </c>
      <c r="E347" s="272" t="s">
        <v>829</v>
      </c>
      <c r="F347" s="273">
        <v>346</v>
      </c>
      <c r="G347" s="272" t="s">
        <v>830</v>
      </c>
      <c r="H347" s="272" t="s">
        <v>186</v>
      </c>
      <c r="I347" s="272" t="s">
        <v>86</v>
      </c>
      <c r="J347" s="272" t="s">
        <v>266</v>
      </c>
      <c r="K347" s="274">
        <v>43005</v>
      </c>
    </row>
    <row r="348" spans="1:11" ht="13.5" customHeight="1" x14ac:dyDescent="0.25">
      <c r="A348" s="272" t="s">
        <v>179</v>
      </c>
      <c r="B348" s="272" t="s">
        <v>103</v>
      </c>
      <c r="C348" s="272" t="s">
        <v>215</v>
      </c>
      <c r="D348" s="272" t="s">
        <v>310</v>
      </c>
      <c r="E348" s="272" t="s">
        <v>438</v>
      </c>
      <c r="F348" s="273">
        <v>708</v>
      </c>
      <c r="G348" s="272" t="s">
        <v>831</v>
      </c>
      <c r="H348" s="272" t="s">
        <v>186</v>
      </c>
      <c r="I348" s="272" t="s">
        <v>86</v>
      </c>
      <c r="J348" s="272" t="s">
        <v>266</v>
      </c>
      <c r="K348" s="274">
        <v>43004</v>
      </c>
    </row>
    <row r="349" spans="1:11" ht="13.5" customHeight="1" x14ac:dyDescent="0.25">
      <c r="A349" s="272" t="s">
        <v>179</v>
      </c>
      <c r="B349" s="272" t="s">
        <v>103</v>
      </c>
      <c r="C349" s="272" t="s">
        <v>215</v>
      </c>
      <c r="D349" s="272" t="s">
        <v>310</v>
      </c>
      <c r="E349" s="272" t="s">
        <v>438</v>
      </c>
      <c r="F349" s="273">
        <v>709</v>
      </c>
      <c r="G349" s="272" t="s">
        <v>832</v>
      </c>
      <c r="H349" s="272" t="s">
        <v>186</v>
      </c>
      <c r="I349" s="272" t="s">
        <v>86</v>
      </c>
      <c r="J349" s="272" t="s">
        <v>266</v>
      </c>
      <c r="K349" s="274">
        <v>43004</v>
      </c>
    </row>
    <row r="350" spans="1:11" ht="13.5" customHeight="1" x14ac:dyDescent="0.25">
      <c r="A350" s="272" t="s">
        <v>182</v>
      </c>
      <c r="B350" s="272" t="s">
        <v>99</v>
      </c>
      <c r="C350" s="272" t="s">
        <v>208</v>
      </c>
      <c r="D350" s="272" t="s">
        <v>460</v>
      </c>
      <c r="E350" s="272" t="s">
        <v>745</v>
      </c>
      <c r="F350" s="273">
        <v>292</v>
      </c>
      <c r="G350" s="272" t="s">
        <v>833</v>
      </c>
      <c r="H350" s="272" t="s">
        <v>186</v>
      </c>
      <c r="I350" s="272" t="s">
        <v>86</v>
      </c>
      <c r="J350" s="272" t="s">
        <v>266</v>
      </c>
      <c r="K350" s="274">
        <v>43003</v>
      </c>
    </row>
    <row r="351" spans="1:11" ht="13.5" customHeight="1" x14ac:dyDescent="0.25">
      <c r="A351" s="272" t="s">
        <v>180</v>
      </c>
      <c r="B351" s="272" t="s">
        <v>95</v>
      </c>
      <c r="C351" s="272" t="s">
        <v>213</v>
      </c>
      <c r="D351" s="272" t="s">
        <v>466</v>
      </c>
      <c r="E351" s="272" t="s">
        <v>717</v>
      </c>
      <c r="F351" s="273">
        <v>745</v>
      </c>
      <c r="G351" s="272" t="s">
        <v>507</v>
      </c>
      <c r="H351" s="272" t="s">
        <v>186</v>
      </c>
      <c r="I351" s="272" t="s">
        <v>86</v>
      </c>
      <c r="J351" s="272" t="s">
        <v>266</v>
      </c>
      <c r="K351" s="274">
        <v>42977</v>
      </c>
    </row>
    <row r="352" spans="1:11" ht="13.5" customHeight="1" x14ac:dyDescent="0.25">
      <c r="A352" s="272" t="s">
        <v>180</v>
      </c>
      <c r="B352" s="272" t="s">
        <v>95</v>
      </c>
      <c r="C352" s="272" t="s">
        <v>213</v>
      </c>
      <c r="D352" s="272" t="s">
        <v>466</v>
      </c>
      <c r="E352" s="272" t="s">
        <v>717</v>
      </c>
      <c r="F352" s="273">
        <v>746</v>
      </c>
      <c r="G352" s="272" t="s">
        <v>834</v>
      </c>
      <c r="H352" s="272" t="s">
        <v>186</v>
      </c>
      <c r="I352" s="272" t="s">
        <v>86</v>
      </c>
      <c r="J352" s="272" t="s">
        <v>266</v>
      </c>
      <c r="K352" s="274">
        <v>42977</v>
      </c>
    </row>
    <row r="353" spans="1:11" ht="13.5" customHeight="1" x14ac:dyDescent="0.25">
      <c r="A353" s="272" t="s">
        <v>180</v>
      </c>
      <c r="B353" s="272" t="s">
        <v>95</v>
      </c>
      <c r="C353" s="272" t="s">
        <v>213</v>
      </c>
      <c r="D353" s="272" t="s">
        <v>466</v>
      </c>
      <c r="E353" s="272" t="s">
        <v>821</v>
      </c>
      <c r="F353" s="273">
        <v>342</v>
      </c>
      <c r="G353" s="272" t="s">
        <v>835</v>
      </c>
      <c r="H353" s="272" t="s">
        <v>186</v>
      </c>
      <c r="I353" s="272" t="s">
        <v>86</v>
      </c>
      <c r="J353" s="272" t="s">
        <v>266</v>
      </c>
      <c r="K353" s="274">
        <v>42977</v>
      </c>
    </row>
    <row r="354" spans="1:11" ht="24.75" customHeight="1" x14ac:dyDescent="0.25">
      <c r="A354" s="272" t="s">
        <v>180</v>
      </c>
      <c r="B354" s="272" t="s">
        <v>114</v>
      </c>
      <c r="C354" s="272" t="s">
        <v>214</v>
      </c>
      <c r="D354" s="272" t="s">
        <v>553</v>
      </c>
      <c r="E354" s="272" t="s">
        <v>566</v>
      </c>
      <c r="F354" s="273">
        <v>316</v>
      </c>
      <c r="G354" s="272" t="s">
        <v>836</v>
      </c>
      <c r="H354" s="272" t="s">
        <v>186</v>
      </c>
      <c r="I354" s="272" t="s">
        <v>86</v>
      </c>
      <c r="J354" s="272" t="s">
        <v>266</v>
      </c>
      <c r="K354" s="274">
        <v>42977</v>
      </c>
    </row>
    <row r="355" spans="1:11" ht="24.75" customHeight="1" x14ac:dyDescent="0.25">
      <c r="A355" s="272" t="s">
        <v>180</v>
      </c>
      <c r="B355" s="272" t="s">
        <v>114</v>
      </c>
      <c r="C355" s="272" t="s">
        <v>214</v>
      </c>
      <c r="D355" s="272" t="s">
        <v>553</v>
      </c>
      <c r="E355" s="272" t="s">
        <v>566</v>
      </c>
      <c r="F355" s="273">
        <v>317</v>
      </c>
      <c r="G355" s="272" t="s">
        <v>837</v>
      </c>
      <c r="H355" s="272" t="s">
        <v>186</v>
      </c>
      <c r="I355" s="272" t="s">
        <v>86</v>
      </c>
      <c r="J355" s="272" t="s">
        <v>266</v>
      </c>
      <c r="K355" s="274">
        <v>42977</v>
      </c>
    </row>
    <row r="356" spans="1:11" ht="24.75" customHeight="1" x14ac:dyDescent="0.25">
      <c r="A356" s="272" t="s">
        <v>180</v>
      </c>
      <c r="B356" s="272" t="s">
        <v>114</v>
      </c>
      <c r="C356" s="272" t="s">
        <v>214</v>
      </c>
      <c r="D356" s="272" t="s">
        <v>553</v>
      </c>
      <c r="E356" s="272" t="s">
        <v>566</v>
      </c>
      <c r="F356" s="273">
        <v>262</v>
      </c>
      <c r="G356" s="272" t="s">
        <v>838</v>
      </c>
      <c r="H356" s="272" t="s">
        <v>186</v>
      </c>
      <c r="I356" s="272" t="s">
        <v>86</v>
      </c>
      <c r="J356" s="272" t="s">
        <v>266</v>
      </c>
      <c r="K356" s="274">
        <v>42977</v>
      </c>
    </row>
    <row r="357" spans="1:11" ht="13.5" customHeight="1" x14ac:dyDescent="0.25">
      <c r="A357" s="272" t="s">
        <v>180</v>
      </c>
      <c r="B357" s="272" t="s">
        <v>121</v>
      </c>
      <c r="C357" s="272" t="s">
        <v>213</v>
      </c>
      <c r="D357" s="272" t="s">
        <v>303</v>
      </c>
      <c r="E357" s="272" t="s">
        <v>829</v>
      </c>
      <c r="F357" s="273">
        <v>347</v>
      </c>
      <c r="G357" s="272" t="s">
        <v>839</v>
      </c>
      <c r="H357" s="272" t="s">
        <v>186</v>
      </c>
      <c r="I357" s="272" t="s">
        <v>86</v>
      </c>
      <c r="J357" s="272" t="s">
        <v>266</v>
      </c>
      <c r="K357" s="274">
        <v>42977</v>
      </c>
    </row>
    <row r="358" spans="1:11" ht="13.5" customHeight="1" x14ac:dyDescent="0.25">
      <c r="A358" s="272" t="s">
        <v>180</v>
      </c>
      <c r="B358" s="272" t="s">
        <v>121</v>
      </c>
      <c r="C358" s="272" t="s">
        <v>213</v>
      </c>
      <c r="D358" s="272" t="s">
        <v>303</v>
      </c>
      <c r="E358" s="272" t="s">
        <v>829</v>
      </c>
      <c r="F358" s="273">
        <v>344</v>
      </c>
      <c r="G358" s="272" t="s">
        <v>840</v>
      </c>
      <c r="H358" s="272" t="s">
        <v>186</v>
      </c>
      <c r="I358" s="272" t="s">
        <v>86</v>
      </c>
      <c r="J358" s="272" t="s">
        <v>266</v>
      </c>
      <c r="K358" s="274">
        <v>42977</v>
      </c>
    </row>
    <row r="359" spans="1:11" ht="13.5" customHeight="1" x14ac:dyDescent="0.25">
      <c r="A359" s="272" t="s">
        <v>180</v>
      </c>
      <c r="B359" s="272" t="s">
        <v>95</v>
      </c>
      <c r="C359" s="272" t="s">
        <v>213</v>
      </c>
      <c r="D359" s="272" t="s">
        <v>466</v>
      </c>
      <c r="E359" s="272" t="s">
        <v>821</v>
      </c>
      <c r="F359" s="273">
        <v>343</v>
      </c>
      <c r="G359" s="272" t="s">
        <v>841</v>
      </c>
      <c r="H359" s="272" t="s">
        <v>186</v>
      </c>
      <c r="I359" s="272" t="s">
        <v>86</v>
      </c>
      <c r="J359" s="272" t="s">
        <v>266</v>
      </c>
      <c r="K359" s="274">
        <v>42968</v>
      </c>
    </row>
    <row r="360" spans="1:11" ht="13.5" customHeight="1" x14ac:dyDescent="0.25">
      <c r="A360" s="272" t="s">
        <v>183</v>
      </c>
      <c r="B360" s="272" t="s">
        <v>92</v>
      </c>
      <c r="C360" s="272" t="s">
        <v>211</v>
      </c>
      <c r="D360" s="272" t="s">
        <v>842</v>
      </c>
      <c r="E360" s="272" t="s">
        <v>843</v>
      </c>
      <c r="F360" s="273">
        <v>757</v>
      </c>
      <c r="G360" s="272" t="s">
        <v>844</v>
      </c>
      <c r="H360" s="272" t="s">
        <v>186</v>
      </c>
      <c r="I360" s="272" t="s">
        <v>86</v>
      </c>
      <c r="J360" s="272" t="s">
        <v>266</v>
      </c>
      <c r="K360" s="274">
        <v>42963</v>
      </c>
    </row>
    <row r="361" spans="1:11" ht="13.5" customHeight="1" x14ac:dyDescent="0.25">
      <c r="A361" s="272" t="s">
        <v>180</v>
      </c>
      <c r="B361" s="272" t="s">
        <v>95</v>
      </c>
      <c r="C361" s="272" t="s">
        <v>213</v>
      </c>
      <c r="D361" s="272" t="s">
        <v>466</v>
      </c>
      <c r="E361" s="272" t="s">
        <v>821</v>
      </c>
      <c r="F361" s="273">
        <v>339</v>
      </c>
      <c r="G361" s="272" t="s">
        <v>845</v>
      </c>
      <c r="H361" s="272" t="s">
        <v>187</v>
      </c>
      <c r="I361" s="272" t="s">
        <v>88</v>
      </c>
      <c r="J361" s="272" t="s">
        <v>266</v>
      </c>
      <c r="K361" s="274">
        <v>42962</v>
      </c>
    </row>
    <row r="362" spans="1:11" ht="13.5" customHeight="1" x14ac:dyDescent="0.25">
      <c r="A362" s="272" t="s">
        <v>183</v>
      </c>
      <c r="B362" s="272" t="s">
        <v>93</v>
      </c>
      <c r="C362" s="272" t="s">
        <v>211</v>
      </c>
      <c r="D362" s="272" t="s">
        <v>846</v>
      </c>
      <c r="E362" s="272" t="s">
        <v>847</v>
      </c>
      <c r="F362" s="273">
        <v>751</v>
      </c>
      <c r="G362" s="272" t="s">
        <v>848</v>
      </c>
      <c r="H362" s="272" t="s">
        <v>186</v>
      </c>
      <c r="I362" s="272" t="s">
        <v>86</v>
      </c>
      <c r="J362" s="272" t="s">
        <v>266</v>
      </c>
      <c r="K362" s="274">
        <v>42962</v>
      </c>
    </row>
    <row r="363" spans="1:11" ht="13.5" customHeight="1" x14ac:dyDescent="0.25">
      <c r="A363" s="272" t="s">
        <v>179</v>
      </c>
      <c r="B363" s="272" t="s">
        <v>104</v>
      </c>
      <c r="C363" s="272" t="s">
        <v>215</v>
      </c>
      <c r="D363" s="272" t="s">
        <v>577</v>
      </c>
      <c r="E363" s="272" t="s">
        <v>849</v>
      </c>
      <c r="F363" s="273">
        <v>40</v>
      </c>
      <c r="G363" s="272" t="s">
        <v>850</v>
      </c>
      <c r="H363" s="272" t="s">
        <v>187</v>
      </c>
      <c r="I363" s="272" t="s">
        <v>88</v>
      </c>
      <c r="J363" s="272" t="s">
        <v>266</v>
      </c>
      <c r="K363" s="274">
        <v>42955</v>
      </c>
    </row>
    <row r="364" spans="1:11" ht="13.5" customHeight="1" x14ac:dyDescent="0.25">
      <c r="A364" s="272" t="s">
        <v>181</v>
      </c>
      <c r="B364" s="272" t="s">
        <v>108</v>
      </c>
      <c r="C364" s="272" t="s">
        <v>207</v>
      </c>
      <c r="D364" s="272" t="s">
        <v>300</v>
      </c>
      <c r="E364" s="272" t="s">
        <v>851</v>
      </c>
      <c r="F364" s="273">
        <v>697</v>
      </c>
      <c r="G364" s="272" t="s">
        <v>852</v>
      </c>
      <c r="H364" s="272" t="s">
        <v>186</v>
      </c>
      <c r="I364" s="272" t="s">
        <v>86</v>
      </c>
      <c r="J364" s="272" t="s">
        <v>266</v>
      </c>
      <c r="K364" s="274">
        <v>42946</v>
      </c>
    </row>
    <row r="365" spans="1:11" ht="13.5" customHeight="1" x14ac:dyDescent="0.25">
      <c r="A365" s="272" t="s">
        <v>181</v>
      </c>
      <c r="B365" s="272" t="s">
        <v>108</v>
      </c>
      <c r="C365" s="272" t="s">
        <v>207</v>
      </c>
      <c r="D365" s="272" t="s">
        <v>108</v>
      </c>
      <c r="E365" s="272" t="s">
        <v>264</v>
      </c>
      <c r="F365" s="273">
        <v>696</v>
      </c>
      <c r="G365" s="272" t="s">
        <v>265</v>
      </c>
      <c r="H365" s="272" t="s">
        <v>186</v>
      </c>
      <c r="I365" s="272" t="s">
        <v>86</v>
      </c>
      <c r="J365" s="272" t="s">
        <v>266</v>
      </c>
      <c r="K365" s="274">
        <v>42946</v>
      </c>
    </row>
    <row r="366" spans="1:11" ht="13.5" customHeight="1" x14ac:dyDescent="0.25">
      <c r="A366" s="272" t="s">
        <v>181</v>
      </c>
      <c r="B366" s="272" t="s">
        <v>112</v>
      </c>
      <c r="C366" s="272" t="s">
        <v>208</v>
      </c>
      <c r="D366" s="272" t="s">
        <v>112</v>
      </c>
      <c r="E366" s="272" t="s">
        <v>633</v>
      </c>
      <c r="F366" s="273">
        <v>765</v>
      </c>
      <c r="G366" s="272" t="s">
        <v>853</v>
      </c>
      <c r="H366" s="272" t="s">
        <v>186</v>
      </c>
      <c r="I366" s="272" t="s">
        <v>86</v>
      </c>
      <c r="J366" s="272" t="s">
        <v>266</v>
      </c>
      <c r="K366" s="274">
        <v>42946</v>
      </c>
    </row>
    <row r="367" spans="1:11" ht="13.5" customHeight="1" x14ac:dyDescent="0.25">
      <c r="A367" s="272" t="s">
        <v>181</v>
      </c>
      <c r="B367" s="272" t="s">
        <v>119</v>
      </c>
      <c r="C367" s="272" t="s">
        <v>208</v>
      </c>
      <c r="D367" s="272" t="s">
        <v>119</v>
      </c>
      <c r="E367" s="272" t="s">
        <v>854</v>
      </c>
      <c r="F367" s="273">
        <v>759</v>
      </c>
      <c r="G367" s="272" t="s">
        <v>855</v>
      </c>
      <c r="H367" s="272" t="s">
        <v>186</v>
      </c>
      <c r="I367" s="272" t="s">
        <v>86</v>
      </c>
      <c r="J367" s="272" t="s">
        <v>266</v>
      </c>
      <c r="K367" s="274">
        <v>42946</v>
      </c>
    </row>
    <row r="368" spans="1:11" ht="13.5" customHeight="1" x14ac:dyDescent="0.25">
      <c r="A368" s="272" t="s">
        <v>181</v>
      </c>
      <c r="B368" s="272" t="s">
        <v>119</v>
      </c>
      <c r="C368" s="272" t="s">
        <v>208</v>
      </c>
      <c r="D368" s="272" t="s">
        <v>119</v>
      </c>
      <c r="E368" s="272" t="s">
        <v>854</v>
      </c>
      <c r="F368" s="273">
        <v>760</v>
      </c>
      <c r="G368" s="272" t="s">
        <v>724</v>
      </c>
      <c r="H368" s="272" t="s">
        <v>186</v>
      </c>
      <c r="I368" s="272" t="s">
        <v>86</v>
      </c>
      <c r="J368" s="272" t="s">
        <v>266</v>
      </c>
      <c r="K368" s="274">
        <v>42946</v>
      </c>
    </row>
    <row r="369" spans="1:11" ht="24.75" customHeight="1" x14ac:dyDescent="0.25">
      <c r="A369" s="272" t="s">
        <v>183</v>
      </c>
      <c r="B369" s="272" t="s">
        <v>92</v>
      </c>
      <c r="C369" s="272" t="s">
        <v>211</v>
      </c>
      <c r="D369" s="272" t="s">
        <v>442</v>
      </c>
      <c r="E369" s="272" t="s">
        <v>856</v>
      </c>
      <c r="F369" s="273">
        <v>755</v>
      </c>
      <c r="G369" s="272" t="s">
        <v>857</v>
      </c>
      <c r="H369" s="272" t="s">
        <v>186</v>
      </c>
      <c r="I369" s="272" t="s">
        <v>86</v>
      </c>
      <c r="J369" s="272" t="s">
        <v>266</v>
      </c>
      <c r="K369" s="274">
        <v>42946</v>
      </c>
    </row>
    <row r="370" spans="1:11" ht="13.5" customHeight="1" x14ac:dyDescent="0.25">
      <c r="A370" s="272" t="s">
        <v>183</v>
      </c>
      <c r="B370" s="272" t="s">
        <v>92</v>
      </c>
      <c r="C370" s="272" t="s">
        <v>211</v>
      </c>
      <c r="D370" s="272" t="s">
        <v>572</v>
      </c>
      <c r="E370" s="272" t="s">
        <v>603</v>
      </c>
      <c r="F370" s="273">
        <v>226</v>
      </c>
      <c r="G370" s="272" t="s">
        <v>780</v>
      </c>
      <c r="H370" s="272" t="s">
        <v>186</v>
      </c>
      <c r="I370" s="272" t="s">
        <v>86</v>
      </c>
      <c r="J370" s="272" t="s">
        <v>266</v>
      </c>
      <c r="K370" s="274">
        <v>42946</v>
      </c>
    </row>
    <row r="371" spans="1:11" ht="13.5" customHeight="1" x14ac:dyDescent="0.25">
      <c r="A371" s="272" t="s">
        <v>183</v>
      </c>
      <c r="B371" s="272" t="s">
        <v>92</v>
      </c>
      <c r="C371" s="272" t="s">
        <v>211</v>
      </c>
      <c r="D371" s="272" t="s">
        <v>572</v>
      </c>
      <c r="E371" s="272" t="s">
        <v>603</v>
      </c>
      <c r="F371" s="273">
        <v>227</v>
      </c>
      <c r="G371" s="272" t="s">
        <v>858</v>
      </c>
      <c r="H371" s="272" t="s">
        <v>186</v>
      </c>
      <c r="I371" s="272" t="s">
        <v>86</v>
      </c>
      <c r="J371" s="272" t="s">
        <v>266</v>
      </c>
      <c r="K371" s="274">
        <v>42946</v>
      </c>
    </row>
    <row r="372" spans="1:11" ht="13.5" customHeight="1" x14ac:dyDescent="0.25">
      <c r="A372" s="272" t="s">
        <v>183</v>
      </c>
      <c r="B372" s="272" t="s">
        <v>93</v>
      </c>
      <c r="C372" s="272" t="s">
        <v>211</v>
      </c>
      <c r="D372" s="272" t="s">
        <v>846</v>
      </c>
      <c r="E372" s="272" t="s">
        <v>847</v>
      </c>
      <c r="F372" s="273">
        <v>750</v>
      </c>
      <c r="G372" s="272" t="s">
        <v>859</v>
      </c>
      <c r="H372" s="272" t="s">
        <v>186</v>
      </c>
      <c r="I372" s="272" t="s">
        <v>86</v>
      </c>
      <c r="J372" s="272" t="s">
        <v>266</v>
      </c>
      <c r="K372" s="274">
        <v>42946</v>
      </c>
    </row>
    <row r="373" spans="1:11" ht="13.5" customHeight="1" x14ac:dyDescent="0.25">
      <c r="A373" s="272" t="s">
        <v>183</v>
      </c>
      <c r="B373" s="272" t="s">
        <v>93</v>
      </c>
      <c r="C373" s="272" t="s">
        <v>211</v>
      </c>
      <c r="D373" s="272" t="s">
        <v>846</v>
      </c>
      <c r="E373" s="272" t="s">
        <v>847</v>
      </c>
      <c r="F373" s="273">
        <v>752</v>
      </c>
      <c r="G373" s="272" t="s">
        <v>860</v>
      </c>
      <c r="H373" s="272" t="s">
        <v>186</v>
      </c>
      <c r="I373" s="272" t="s">
        <v>86</v>
      </c>
      <c r="J373" s="272" t="s">
        <v>266</v>
      </c>
      <c r="K373" s="274">
        <v>42946</v>
      </c>
    </row>
    <row r="374" spans="1:11" ht="13.5" customHeight="1" x14ac:dyDescent="0.25">
      <c r="A374" s="272" t="s">
        <v>180</v>
      </c>
      <c r="B374" s="272" t="s">
        <v>95</v>
      </c>
      <c r="C374" s="272" t="s">
        <v>213</v>
      </c>
      <c r="D374" s="272" t="s">
        <v>466</v>
      </c>
      <c r="E374" s="272" t="s">
        <v>861</v>
      </c>
      <c r="F374" s="273">
        <v>802</v>
      </c>
      <c r="G374" s="272" t="s">
        <v>862</v>
      </c>
      <c r="H374" s="272" t="s">
        <v>186</v>
      </c>
      <c r="I374" s="272" t="s">
        <v>86</v>
      </c>
      <c r="J374" s="272" t="s">
        <v>266</v>
      </c>
      <c r="K374" s="274">
        <v>42944</v>
      </c>
    </row>
    <row r="375" spans="1:11" ht="13.5" customHeight="1" x14ac:dyDescent="0.25">
      <c r="A375" s="272" t="s">
        <v>180</v>
      </c>
      <c r="B375" s="272" t="s">
        <v>114</v>
      </c>
      <c r="C375" s="272" t="s">
        <v>214</v>
      </c>
      <c r="D375" s="272" t="s">
        <v>114</v>
      </c>
      <c r="E375" s="272" t="s">
        <v>863</v>
      </c>
      <c r="F375" s="273">
        <v>803</v>
      </c>
      <c r="G375" s="272" t="s">
        <v>864</v>
      </c>
      <c r="H375" s="272" t="s">
        <v>186</v>
      </c>
      <c r="I375" s="272" t="s">
        <v>86</v>
      </c>
      <c r="J375" s="272" t="s">
        <v>266</v>
      </c>
      <c r="K375" s="274">
        <v>42944</v>
      </c>
    </row>
    <row r="376" spans="1:11" ht="13.5" customHeight="1" x14ac:dyDescent="0.25">
      <c r="A376" s="272" t="s">
        <v>182</v>
      </c>
      <c r="B376" s="272" t="s">
        <v>118</v>
      </c>
      <c r="C376" s="272" t="s">
        <v>209</v>
      </c>
      <c r="D376" s="272" t="s">
        <v>865</v>
      </c>
      <c r="E376" s="272" t="s">
        <v>866</v>
      </c>
      <c r="F376" s="273">
        <v>753</v>
      </c>
      <c r="G376" s="272" t="s">
        <v>865</v>
      </c>
      <c r="H376" s="272" t="s">
        <v>186</v>
      </c>
      <c r="I376" s="272" t="s">
        <v>86</v>
      </c>
      <c r="J376" s="272" t="s">
        <v>266</v>
      </c>
      <c r="K376" s="274">
        <v>42943</v>
      </c>
    </row>
    <row r="377" spans="1:11" ht="13.5" customHeight="1" x14ac:dyDescent="0.25">
      <c r="A377" s="272" t="s">
        <v>183</v>
      </c>
      <c r="B377" s="272" t="s">
        <v>116</v>
      </c>
      <c r="C377" s="272" t="s">
        <v>210</v>
      </c>
      <c r="D377" s="272" t="s">
        <v>116</v>
      </c>
      <c r="E377" s="272" t="s">
        <v>549</v>
      </c>
      <c r="F377" s="273">
        <v>295</v>
      </c>
      <c r="G377" s="272" t="s">
        <v>867</v>
      </c>
      <c r="H377" s="272" t="s">
        <v>186</v>
      </c>
      <c r="I377" s="272" t="s">
        <v>86</v>
      </c>
      <c r="J377" s="272" t="s">
        <v>266</v>
      </c>
      <c r="K377" s="274">
        <v>42923</v>
      </c>
    </row>
    <row r="378" spans="1:11" ht="13.5" customHeight="1" x14ac:dyDescent="0.25">
      <c r="A378" s="272" t="s">
        <v>180</v>
      </c>
      <c r="B378" s="272" t="s">
        <v>114</v>
      </c>
      <c r="C378" s="272" t="s">
        <v>214</v>
      </c>
      <c r="D378" s="272" t="s">
        <v>553</v>
      </c>
      <c r="E378" s="272" t="s">
        <v>868</v>
      </c>
      <c r="F378" s="273">
        <v>319</v>
      </c>
      <c r="G378" s="272" t="s">
        <v>869</v>
      </c>
      <c r="H378" s="272" t="s">
        <v>186</v>
      </c>
      <c r="I378" s="272" t="s">
        <v>86</v>
      </c>
      <c r="J378" s="272" t="s">
        <v>266</v>
      </c>
      <c r="K378" s="274">
        <v>42916</v>
      </c>
    </row>
    <row r="379" spans="1:11" ht="13.5" customHeight="1" x14ac:dyDescent="0.25">
      <c r="A379" s="272" t="s">
        <v>182</v>
      </c>
      <c r="B379" s="272" t="s">
        <v>113</v>
      </c>
      <c r="C379" s="272" t="s">
        <v>206</v>
      </c>
      <c r="D379" s="272" t="s">
        <v>870</v>
      </c>
      <c r="E379" s="272" t="s">
        <v>871</v>
      </c>
      <c r="F379" s="273">
        <v>758</v>
      </c>
      <c r="G379" s="272" t="s">
        <v>872</v>
      </c>
      <c r="H379" s="272" t="s">
        <v>186</v>
      </c>
      <c r="I379" s="272" t="s">
        <v>86</v>
      </c>
      <c r="J379" s="272" t="s">
        <v>266</v>
      </c>
      <c r="K379" s="274">
        <v>42916</v>
      </c>
    </row>
    <row r="380" spans="1:11" ht="13.5" customHeight="1" x14ac:dyDescent="0.25">
      <c r="A380" s="272" t="s">
        <v>181</v>
      </c>
      <c r="B380" s="272" t="s">
        <v>105</v>
      </c>
      <c r="C380" s="272" t="s">
        <v>209</v>
      </c>
      <c r="D380" s="272" t="s">
        <v>105</v>
      </c>
      <c r="E380" s="272" t="s">
        <v>873</v>
      </c>
      <c r="F380" s="273">
        <v>749</v>
      </c>
      <c r="G380" s="272" t="s">
        <v>874</v>
      </c>
      <c r="H380" s="272" t="s">
        <v>186</v>
      </c>
      <c r="I380" s="272" t="s">
        <v>86</v>
      </c>
      <c r="J380" s="272" t="s">
        <v>266</v>
      </c>
      <c r="K380" s="274">
        <v>42913</v>
      </c>
    </row>
    <row r="381" spans="1:11" ht="13.5" customHeight="1" x14ac:dyDescent="0.25">
      <c r="A381" s="272" t="s">
        <v>181</v>
      </c>
      <c r="B381" s="272" t="s">
        <v>105</v>
      </c>
      <c r="C381" s="272" t="s">
        <v>209</v>
      </c>
      <c r="D381" s="272" t="s">
        <v>105</v>
      </c>
      <c r="E381" s="272" t="s">
        <v>875</v>
      </c>
      <c r="F381" s="273">
        <v>756</v>
      </c>
      <c r="G381" s="272" t="s">
        <v>876</v>
      </c>
      <c r="H381" s="272" t="s">
        <v>186</v>
      </c>
      <c r="I381" s="272" t="s">
        <v>86</v>
      </c>
      <c r="J381" s="272" t="s">
        <v>266</v>
      </c>
      <c r="K381" s="274">
        <v>42913</v>
      </c>
    </row>
    <row r="382" spans="1:11" ht="13.5" customHeight="1" x14ac:dyDescent="0.25">
      <c r="A382" s="272" t="s">
        <v>181</v>
      </c>
      <c r="B382" s="272" t="s">
        <v>119</v>
      </c>
      <c r="C382" s="272" t="s">
        <v>208</v>
      </c>
      <c r="D382" s="272" t="s">
        <v>119</v>
      </c>
      <c r="E382" s="272" t="s">
        <v>877</v>
      </c>
      <c r="F382" s="273">
        <v>763</v>
      </c>
      <c r="G382" s="272" t="s">
        <v>878</v>
      </c>
      <c r="H382" s="272" t="s">
        <v>186</v>
      </c>
      <c r="I382" s="272" t="s">
        <v>86</v>
      </c>
      <c r="J382" s="272" t="s">
        <v>266</v>
      </c>
      <c r="K382" s="274">
        <v>42913</v>
      </c>
    </row>
    <row r="383" spans="1:11" ht="13.5" customHeight="1" x14ac:dyDescent="0.25">
      <c r="A383" s="272" t="s">
        <v>183</v>
      </c>
      <c r="B383" s="272" t="s">
        <v>110</v>
      </c>
      <c r="C383" s="272" t="s">
        <v>211</v>
      </c>
      <c r="D383" s="272" t="s">
        <v>110</v>
      </c>
      <c r="E383" s="272" t="s">
        <v>685</v>
      </c>
      <c r="F383" s="273">
        <v>239</v>
      </c>
      <c r="G383" s="272" t="s">
        <v>879</v>
      </c>
      <c r="H383" s="272" t="s">
        <v>186</v>
      </c>
      <c r="I383" s="272" t="s">
        <v>86</v>
      </c>
      <c r="J383" s="272" t="s">
        <v>266</v>
      </c>
      <c r="K383" s="274">
        <v>42913</v>
      </c>
    </row>
    <row r="384" spans="1:11" ht="13.5" customHeight="1" x14ac:dyDescent="0.25">
      <c r="A384" s="272" t="s">
        <v>183</v>
      </c>
      <c r="B384" s="272" t="s">
        <v>110</v>
      </c>
      <c r="C384" s="272" t="s">
        <v>211</v>
      </c>
      <c r="D384" s="272" t="s">
        <v>110</v>
      </c>
      <c r="E384" s="272" t="s">
        <v>685</v>
      </c>
      <c r="F384" s="273">
        <v>240</v>
      </c>
      <c r="G384" s="272" t="s">
        <v>686</v>
      </c>
      <c r="H384" s="272" t="s">
        <v>186</v>
      </c>
      <c r="I384" s="272" t="s">
        <v>86</v>
      </c>
      <c r="J384" s="272" t="s">
        <v>266</v>
      </c>
      <c r="K384" s="274">
        <v>42913</v>
      </c>
    </row>
    <row r="385" spans="1:11" ht="13.5" customHeight="1" x14ac:dyDescent="0.25">
      <c r="A385" s="272" t="s">
        <v>183</v>
      </c>
      <c r="B385" s="272" t="s">
        <v>110</v>
      </c>
      <c r="C385" s="272" t="s">
        <v>211</v>
      </c>
      <c r="D385" s="272" t="s">
        <v>110</v>
      </c>
      <c r="E385" s="272" t="s">
        <v>685</v>
      </c>
      <c r="F385" s="273">
        <v>241</v>
      </c>
      <c r="G385" s="272" t="s">
        <v>765</v>
      </c>
      <c r="H385" s="272" t="s">
        <v>186</v>
      </c>
      <c r="I385" s="272" t="s">
        <v>86</v>
      </c>
      <c r="J385" s="272" t="s">
        <v>266</v>
      </c>
      <c r="K385" s="274">
        <v>42913</v>
      </c>
    </row>
    <row r="386" spans="1:11" ht="13.5" customHeight="1" x14ac:dyDescent="0.25">
      <c r="A386" s="272" t="s">
        <v>180</v>
      </c>
      <c r="B386" s="272" t="s">
        <v>121</v>
      </c>
      <c r="C386" s="272" t="s">
        <v>213</v>
      </c>
      <c r="D386" s="272" t="s">
        <v>278</v>
      </c>
      <c r="E386" s="272" t="s">
        <v>880</v>
      </c>
      <c r="F386" s="273">
        <v>356</v>
      </c>
      <c r="G386" s="272" t="s">
        <v>881</v>
      </c>
      <c r="H386" s="272" t="s">
        <v>186</v>
      </c>
      <c r="I386" s="272" t="s">
        <v>86</v>
      </c>
      <c r="J386" s="272" t="s">
        <v>266</v>
      </c>
      <c r="K386" s="274">
        <v>42909</v>
      </c>
    </row>
    <row r="387" spans="1:11" ht="13.5" customHeight="1" x14ac:dyDescent="0.25">
      <c r="A387" s="272" t="s">
        <v>182</v>
      </c>
      <c r="B387" s="272" t="s">
        <v>96</v>
      </c>
      <c r="C387" s="272" t="s">
        <v>206</v>
      </c>
      <c r="D387" s="272" t="s">
        <v>357</v>
      </c>
      <c r="E387" s="272" t="s">
        <v>882</v>
      </c>
      <c r="F387" s="273">
        <v>377</v>
      </c>
      <c r="G387" s="272" t="s">
        <v>784</v>
      </c>
      <c r="H387" s="272" t="s">
        <v>186</v>
      </c>
      <c r="I387" s="272" t="s">
        <v>86</v>
      </c>
      <c r="J387" s="272" t="s">
        <v>266</v>
      </c>
      <c r="K387" s="274">
        <v>42906</v>
      </c>
    </row>
    <row r="388" spans="1:11" ht="13.5" customHeight="1" x14ac:dyDescent="0.25">
      <c r="A388" s="272" t="s">
        <v>183</v>
      </c>
      <c r="B388" s="272" t="s">
        <v>111</v>
      </c>
      <c r="C388" s="272" t="s">
        <v>214</v>
      </c>
      <c r="D388" s="272" t="s">
        <v>267</v>
      </c>
      <c r="E388" s="272" t="s">
        <v>604</v>
      </c>
      <c r="F388" s="273">
        <v>309</v>
      </c>
      <c r="G388" s="272" t="s">
        <v>883</v>
      </c>
      <c r="H388" s="272" t="s">
        <v>186</v>
      </c>
      <c r="I388" s="272" t="s">
        <v>86</v>
      </c>
      <c r="J388" s="272" t="s">
        <v>266</v>
      </c>
      <c r="K388" s="274">
        <v>42906</v>
      </c>
    </row>
    <row r="389" spans="1:11" ht="13.5" customHeight="1" x14ac:dyDescent="0.25">
      <c r="A389" s="272" t="s">
        <v>183</v>
      </c>
      <c r="B389" s="272" t="s">
        <v>111</v>
      </c>
      <c r="C389" s="272" t="s">
        <v>214</v>
      </c>
      <c r="D389" s="272" t="s">
        <v>267</v>
      </c>
      <c r="E389" s="272" t="s">
        <v>604</v>
      </c>
      <c r="F389" s="273">
        <v>310</v>
      </c>
      <c r="G389" s="272" t="s">
        <v>884</v>
      </c>
      <c r="H389" s="272" t="s">
        <v>186</v>
      </c>
      <c r="I389" s="272" t="s">
        <v>86</v>
      </c>
      <c r="J389" s="272" t="s">
        <v>266</v>
      </c>
      <c r="K389" s="274">
        <v>42906</v>
      </c>
    </row>
    <row r="390" spans="1:11" ht="13.5" customHeight="1" x14ac:dyDescent="0.25">
      <c r="A390" s="272" t="s">
        <v>180</v>
      </c>
      <c r="B390" s="272" t="s">
        <v>95</v>
      </c>
      <c r="C390" s="272" t="s">
        <v>213</v>
      </c>
      <c r="D390" s="272" t="s">
        <v>466</v>
      </c>
      <c r="E390" s="272" t="s">
        <v>885</v>
      </c>
      <c r="F390" s="273">
        <v>333</v>
      </c>
      <c r="G390" s="272" t="s">
        <v>886</v>
      </c>
      <c r="H390" s="272" t="s">
        <v>186</v>
      </c>
      <c r="I390" s="272" t="s">
        <v>86</v>
      </c>
      <c r="J390" s="272" t="s">
        <v>266</v>
      </c>
      <c r="K390" s="274">
        <v>42898</v>
      </c>
    </row>
    <row r="391" spans="1:11" ht="13.5" customHeight="1" x14ac:dyDescent="0.25">
      <c r="A391" s="272" t="s">
        <v>180</v>
      </c>
      <c r="B391" s="272" t="s">
        <v>95</v>
      </c>
      <c r="C391" s="272" t="s">
        <v>213</v>
      </c>
      <c r="D391" s="272" t="s">
        <v>466</v>
      </c>
      <c r="E391" s="272" t="s">
        <v>885</v>
      </c>
      <c r="F391" s="273">
        <v>334</v>
      </c>
      <c r="G391" s="272" t="s">
        <v>887</v>
      </c>
      <c r="H391" s="272" t="s">
        <v>186</v>
      </c>
      <c r="I391" s="272" t="s">
        <v>86</v>
      </c>
      <c r="J391" s="272" t="s">
        <v>266</v>
      </c>
      <c r="K391" s="274">
        <v>42898</v>
      </c>
    </row>
    <row r="392" spans="1:11" ht="13.5" customHeight="1" x14ac:dyDescent="0.25">
      <c r="A392" s="272" t="s">
        <v>181</v>
      </c>
      <c r="B392" s="272" t="s">
        <v>119</v>
      </c>
      <c r="C392" s="272" t="s">
        <v>208</v>
      </c>
      <c r="D392" s="272" t="s">
        <v>119</v>
      </c>
      <c r="E392" s="272" t="s">
        <v>888</v>
      </c>
      <c r="F392" s="273">
        <v>158</v>
      </c>
      <c r="G392" s="272" t="s">
        <v>584</v>
      </c>
      <c r="H392" s="272" t="s">
        <v>186</v>
      </c>
      <c r="I392" s="272" t="s">
        <v>86</v>
      </c>
      <c r="J392" s="272" t="s">
        <v>266</v>
      </c>
      <c r="K392" s="274">
        <v>42898</v>
      </c>
    </row>
    <row r="393" spans="1:11" ht="13.5" customHeight="1" x14ac:dyDescent="0.25">
      <c r="A393" s="272" t="s">
        <v>181</v>
      </c>
      <c r="B393" s="272" t="s">
        <v>105</v>
      </c>
      <c r="C393" s="272" t="s">
        <v>209</v>
      </c>
      <c r="D393" s="272" t="s">
        <v>105</v>
      </c>
      <c r="E393" s="272" t="s">
        <v>889</v>
      </c>
      <c r="F393" s="273">
        <v>303</v>
      </c>
      <c r="G393" s="272" t="s">
        <v>890</v>
      </c>
      <c r="H393" s="272" t="s">
        <v>187</v>
      </c>
      <c r="I393" s="272" t="s">
        <v>88</v>
      </c>
      <c r="J393" s="272" t="s">
        <v>266</v>
      </c>
      <c r="K393" s="274">
        <v>42887</v>
      </c>
    </row>
    <row r="394" spans="1:11" ht="13.5" customHeight="1" x14ac:dyDescent="0.25">
      <c r="A394" s="272" t="s">
        <v>181</v>
      </c>
      <c r="B394" s="272" t="s">
        <v>105</v>
      </c>
      <c r="C394" s="272" t="s">
        <v>209</v>
      </c>
      <c r="D394" s="272" t="s">
        <v>105</v>
      </c>
      <c r="E394" s="272" t="s">
        <v>889</v>
      </c>
      <c r="F394" s="273">
        <v>306</v>
      </c>
      <c r="G394" s="272" t="s">
        <v>891</v>
      </c>
      <c r="H394" s="272" t="s">
        <v>186</v>
      </c>
      <c r="I394" s="272" t="s">
        <v>86</v>
      </c>
      <c r="J394" s="272" t="s">
        <v>266</v>
      </c>
      <c r="K394" s="274">
        <v>42886</v>
      </c>
    </row>
    <row r="395" spans="1:11" ht="13.5" customHeight="1" x14ac:dyDescent="0.25">
      <c r="A395" s="272" t="s">
        <v>181</v>
      </c>
      <c r="B395" s="272" t="s">
        <v>119</v>
      </c>
      <c r="C395" s="272" t="s">
        <v>208</v>
      </c>
      <c r="D395" s="272" t="s">
        <v>119</v>
      </c>
      <c r="E395" s="272" t="s">
        <v>394</v>
      </c>
      <c r="F395" s="273">
        <v>394</v>
      </c>
      <c r="G395" s="272" t="s">
        <v>892</v>
      </c>
      <c r="H395" s="272" t="s">
        <v>186</v>
      </c>
      <c r="I395" s="272" t="s">
        <v>86</v>
      </c>
      <c r="J395" s="272" t="s">
        <v>266</v>
      </c>
      <c r="K395" s="274">
        <v>42886</v>
      </c>
    </row>
    <row r="396" spans="1:11" ht="13.5" customHeight="1" x14ac:dyDescent="0.25">
      <c r="A396" s="272" t="s">
        <v>183</v>
      </c>
      <c r="B396" s="272" t="s">
        <v>116</v>
      </c>
      <c r="C396" s="272" t="s">
        <v>210</v>
      </c>
      <c r="D396" s="272" t="s">
        <v>116</v>
      </c>
      <c r="E396" s="272" t="s">
        <v>893</v>
      </c>
      <c r="F396" s="273">
        <v>300</v>
      </c>
      <c r="G396" s="272" t="s">
        <v>894</v>
      </c>
      <c r="H396" s="272" t="s">
        <v>186</v>
      </c>
      <c r="I396" s="272" t="s">
        <v>86</v>
      </c>
      <c r="J396" s="272" t="s">
        <v>266</v>
      </c>
      <c r="K396" s="274">
        <v>42886</v>
      </c>
    </row>
    <row r="397" spans="1:11" ht="13.5" customHeight="1" x14ac:dyDescent="0.25">
      <c r="A397" s="272" t="s">
        <v>179</v>
      </c>
      <c r="B397" s="272" t="s">
        <v>104</v>
      </c>
      <c r="C397" s="272" t="s">
        <v>215</v>
      </c>
      <c r="D397" s="272" t="s">
        <v>577</v>
      </c>
      <c r="E397" s="272" t="s">
        <v>849</v>
      </c>
      <c r="F397" s="273">
        <v>368</v>
      </c>
      <c r="G397" s="272" t="s">
        <v>850</v>
      </c>
      <c r="H397" s="272" t="s">
        <v>186</v>
      </c>
      <c r="I397" s="272" t="s">
        <v>86</v>
      </c>
      <c r="J397" s="272" t="s">
        <v>266</v>
      </c>
      <c r="K397" s="274">
        <v>42884</v>
      </c>
    </row>
    <row r="398" spans="1:11" ht="13.5" customHeight="1" x14ac:dyDescent="0.25">
      <c r="A398" s="272" t="s">
        <v>180</v>
      </c>
      <c r="B398" s="272" t="s">
        <v>121</v>
      </c>
      <c r="C398" s="272" t="s">
        <v>213</v>
      </c>
      <c r="D398" s="272" t="s">
        <v>275</v>
      </c>
      <c r="E398" s="272" t="s">
        <v>895</v>
      </c>
      <c r="F398" s="273">
        <v>208</v>
      </c>
      <c r="G398" s="272" t="s">
        <v>896</v>
      </c>
      <c r="H398" s="272" t="s">
        <v>186</v>
      </c>
      <c r="I398" s="272" t="s">
        <v>86</v>
      </c>
      <c r="J398" s="272" t="s">
        <v>266</v>
      </c>
      <c r="K398" s="274">
        <v>42872</v>
      </c>
    </row>
    <row r="399" spans="1:11" ht="13.5" customHeight="1" x14ac:dyDescent="0.25">
      <c r="A399" s="272" t="s">
        <v>180</v>
      </c>
      <c r="B399" s="272" t="s">
        <v>121</v>
      </c>
      <c r="C399" s="272" t="s">
        <v>213</v>
      </c>
      <c r="D399" s="272" t="s">
        <v>275</v>
      </c>
      <c r="E399" s="272" t="s">
        <v>895</v>
      </c>
      <c r="F399" s="273">
        <v>209</v>
      </c>
      <c r="G399" s="272" t="s">
        <v>634</v>
      </c>
      <c r="H399" s="272" t="s">
        <v>186</v>
      </c>
      <c r="I399" s="272" t="s">
        <v>86</v>
      </c>
      <c r="J399" s="272" t="s">
        <v>266</v>
      </c>
      <c r="K399" s="274">
        <v>42872</v>
      </c>
    </row>
    <row r="400" spans="1:11" ht="13.5" customHeight="1" x14ac:dyDescent="0.25">
      <c r="A400" s="272" t="s">
        <v>181</v>
      </c>
      <c r="B400" s="272" t="s">
        <v>119</v>
      </c>
      <c r="C400" s="272" t="s">
        <v>208</v>
      </c>
      <c r="D400" s="272" t="s">
        <v>119</v>
      </c>
      <c r="E400" s="272" t="s">
        <v>402</v>
      </c>
      <c r="F400" s="273">
        <v>345</v>
      </c>
      <c r="G400" s="272" t="s">
        <v>897</v>
      </c>
      <c r="H400" s="272" t="s">
        <v>186</v>
      </c>
      <c r="I400" s="272" t="s">
        <v>86</v>
      </c>
      <c r="J400" s="272" t="s">
        <v>266</v>
      </c>
      <c r="K400" s="274">
        <v>42870</v>
      </c>
    </row>
    <row r="401" spans="1:11" ht="13.5" customHeight="1" x14ac:dyDescent="0.25">
      <c r="A401" s="272" t="s">
        <v>181</v>
      </c>
      <c r="B401" s="272" t="s">
        <v>122</v>
      </c>
      <c r="C401" s="272" t="s">
        <v>207</v>
      </c>
      <c r="D401" s="272" t="s">
        <v>345</v>
      </c>
      <c r="E401" s="272" t="s">
        <v>898</v>
      </c>
      <c r="F401" s="273">
        <v>165</v>
      </c>
      <c r="G401" s="272" t="s">
        <v>899</v>
      </c>
      <c r="H401" s="272" t="s">
        <v>186</v>
      </c>
      <c r="I401" s="272" t="s">
        <v>86</v>
      </c>
      <c r="J401" s="272" t="s">
        <v>266</v>
      </c>
      <c r="K401" s="274">
        <v>42870</v>
      </c>
    </row>
    <row r="402" spans="1:11" ht="13.5" customHeight="1" x14ac:dyDescent="0.25">
      <c r="A402" s="272" t="s">
        <v>181</v>
      </c>
      <c r="B402" s="272" t="s">
        <v>122</v>
      </c>
      <c r="C402" s="272" t="s">
        <v>207</v>
      </c>
      <c r="D402" s="272" t="s">
        <v>345</v>
      </c>
      <c r="E402" s="272" t="s">
        <v>898</v>
      </c>
      <c r="F402" s="273">
        <v>166</v>
      </c>
      <c r="G402" s="272" t="s">
        <v>900</v>
      </c>
      <c r="H402" s="272" t="s">
        <v>186</v>
      </c>
      <c r="I402" s="272" t="s">
        <v>86</v>
      </c>
      <c r="J402" s="272" t="s">
        <v>266</v>
      </c>
      <c r="K402" s="274">
        <v>42870</v>
      </c>
    </row>
    <row r="403" spans="1:11" ht="13.5" customHeight="1" x14ac:dyDescent="0.25">
      <c r="A403" s="272" t="s">
        <v>181</v>
      </c>
      <c r="B403" s="272" t="s">
        <v>120</v>
      </c>
      <c r="C403" s="272" t="s">
        <v>207</v>
      </c>
      <c r="D403" s="272" t="s">
        <v>901</v>
      </c>
      <c r="E403" s="272" t="s">
        <v>902</v>
      </c>
      <c r="F403" s="273">
        <v>250</v>
      </c>
      <c r="G403" s="272" t="s">
        <v>903</v>
      </c>
      <c r="H403" s="272" t="s">
        <v>186</v>
      </c>
      <c r="I403" s="272" t="s">
        <v>86</v>
      </c>
      <c r="J403" s="272" t="s">
        <v>266</v>
      </c>
      <c r="K403" s="274">
        <v>42867</v>
      </c>
    </row>
    <row r="404" spans="1:11" ht="13.5" customHeight="1" x14ac:dyDescent="0.25">
      <c r="A404" s="272" t="s">
        <v>181</v>
      </c>
      <c r="B404" s="272" t="s">
        <v>120</v>
      </c>
      <c r="C404" s="272" t="s">
        <v>207</v>
      </c>
      <c r="D404" s="272" t="s">
        <v>901</v>
      </c>
      <c r="E404" s="272" t="s">
        <v>902</v>
      </c>
      <c r="F404" s="273">
        <v>251</v>
      </c>
      <c r="G404" s="272" t="s">
        <v>687</v>
      </c>
      <c r="H404" s="272" t="s">
        <v>186</v>
      </c>
      <c r="I404" s="272" t="s">
        <v>86</v>
      </c>
      <c r="J404" s="272" t="s">
        <v>266</v>
      </c>
      <c r="K404" s="274">
        <v>42867</v>
      </c>
    </row>
    <row r="405" spans="1:11" ht="13.5" customHeight="1" x14ac:dyDescent="0.25">
      <c r="A405" s="272" t="s">
        <v>181</v>
      </c>
      <c r="B405" s="272" t="s">
        <v>120</v>
      </c>
      <c r="C405" s="272" t="s">
        <v>207</v>
      </c>
      <c r="D405" s="272" t="s">
        <v>901</v>
      </c>
      <c r="E405" s="272" t="s">
        <v>902</v>
      </c>
      <c r="F405" s="273">
        <v>249</v>
      </c>
      <c r="G405" s="272" t="s">
        <v>903</v>
      </c>
      <c r="H405" s="272" t="s">
        <v>187</v>
      </c>
      <c r="I405" s="272" t="s">
        <v>88</v>
      </c>
      <c r="J405" s="272" t="s">
        <v>266</v>
      </c>
      <c r="K405" s="274">
        <v>42859</v>
      </c>
    </row>
    <row r="406" spans="1:11" ht="13.5" customHeight="1" x14ac:dyDescent="0.25">
      <c r="A406" s="272" t="s">
        <v>180</v>
      </c>
      <c r="B406" s="272" t="s">
        <v>121</v>
      </c>
      <c r="C406" s="272" t="s">
        <v>213</v>
      </c>
      <c r="D406" s="272" t="s">
        <v>275</v>
      </c>
      <c r="E406" s="272" t="s">
        <v>904</v>
      </c>
      <c r="F406" s="273">
        <v>34</v>
      </c>
      <c r="G406" s="272" t="s">
        <v>905</v>
      </c>
      <c r="H406" s="272" t="s">
        <v>187</v>
      </c>
      <c r="I406" s="272" t="s">
        <v>88</v>
      </c>
      <c r="J406" s="272" t="s">
        <v>266</v>
      </c>
      <c r="K406" s="274">
        <v>42804</v>
      </c>
    </row>
    <row r="407" spans="1:11" ht="13.5" customHeight="1" x14ac:dyDescent="0.25">
      <c r="A407" s="272" t="s">
        <v>183</v>
      </c>
      <c r="B407" s="272" t="s">
        <v>116</v>
      </c>
      <c r="C407" s="272" t="s">
        <v>210</v>
      </c>
      <c r="D407" s="272" t="s">
        <v>116</v>
      </c>
      <c r="E407" s="272" t="s">
        <v>893</v>
      </c>
      <c r="F407" s="273">
        <v>298</v>
      </c>
      <c r="G407" s="272" t="s">
        <v>906</v>
      </c>
      <c r="H407" s="272" t="s">
        <v>187</v>
      </c>
      <c r="I407" s="272" t="s">
        <v>88</v>
      </c>
      <c r="J407" s="272" t="s">
        <v>266</v>
      </c>
      <c r="K407" s="274">
        <v>42804</v>
      </c>
    </row>
    <row r="408" spans="1:11" ht="13.5" customHeight="1" x14ac:dyDescent="0.25">
      <c r="A408" s="272" t="s">
        <v>180</v>
      </c>
      <c r="B408" s="272" t="s">
        <v>114</v>
      </c>
      <c r="C408" s="272" t="s">
        <v>214</v>
      </c>
      <c r="D408" s="272" t="s">
        <v>553</v>
      </c>
      <c r="E408" s="272" t="s">
        <v>868</v>
      </c>
      <c r="F408" s="273">
        <v>318</v>
      </c>
      <c r="G408" s="272" t="s">
        <v>907</v>
      </c>
      <c r="H408" s="272" t="s">
        <v>187</v>
      </c>
      <c r="I408" s="272" t="s">
        <v>88</v>
      </c>
      <c r="J408" s="272" t="s">
        <v>266</v>
      </c>
      <c r="K408" s="274">
        <v>42795</v>
      </c>
    </row>
    <row r="409" spans="1:11" ht="13.5" customHeight="1" x14ac:dyDescent="0.25">
      <c r="A409" s="272" t="s">
        <v>180</v>
      </c>
      <c r="B409" s="272" t="s">
        <v>121</v>
      </c>
      <c r="C409" s="272" t="s">
        <v>213</v>
      </c>
      <c r="D409" s="272" t="s">
        <v>275</v>
      </c>
      <c r="E409" s="272" t="s">
        <v>895</v>
      </c>
      <c r="F409" s="273">
        <v>33</v>
      </c>
      <c r="G409" s="272" t="s">
        <v>908</v>
      </c>
      <c r="H409" s="272" t="s">
        <v>187</v>
      </c>
      <c r="I409" s="272" t="s">
        <v>88</v>
      </c>
      <c r="J409" s="272" t="s">
        <v>266</v>
      </c>
      <c r="K409" s="274">
        <v>42790</v>
      </c>
    </row>
    <row r="410" spans="1:11" ht="13.5" customHeight="1" x14ac:dyDescent="0.25">
      <c r="A410" s="272" t="s">
        <v>180</v>
      </c>
      <c r="B410" s="272" t="s">
        <v>121</v>
      </c>
      <c r="C410" s="272" t="s">
        <v>213</v>
      </c>
      <c r="D410" s="272" t="s">
        <v>278</v>
      </c>
      <c r="E410" s="272" t="s">
        <v>880</v>
      </c>
      <c r="F410" s="273">
        <v>352</v>
      </c>
      <c r="G410" s="272" t="s">
        <v>909</v>
      </c>
      <c r="H410" s="272" t="s">
        <v>187</v>
      </c>
      <c r="I410" s="272" t="s">
        <v>88</v>
      </c>
      <c r="J410" s="272" t="s">
        <v>266</v>
      </c>
      <c r="K410" s="274">
        <v>42789</v>
      </c>
    </row>
    <row r="411" spans="1:11" ht="13.5" customHeight="1" x14ac:dyDescent="0.25">
      <c r="A411" s="272" t="s">
        <v>181</v>
      </c>
      <c r="B411" s="272" t="s">
        <v>119</v>
      </c>
      <c r="C411" s="272" t="s">
        <v>208</v>
      </c>
      <c r="D411" s="272" t="s">
        <v>119</v>
      </c>
      <c r="E411" s="272" t="s">
        <v>399</v>
      </c>
      <c r="F411" s="273">
        <v>261</v>
      </c>
      <c r="G411" s="272" t="s">
        <v>910</v>
      </c>
      <c r="H411" s="272" t="s">
        <v>187</v>
      </c>
      <c r="I411" s="272" t="s">
        <v>88</v>
      </c>
      <c r="J411" s="272" t="s">
        <v>266</v>
      </c>
      <c r="K411" s="274">
        <v>42788</v>
      </c>
    </row>
    <row r="412" spans="1:11" ht="13.5" customHeight="1" x14ac:dyDescent="0.25">
      <c r="A412" s="272" t="s">
        <v>182</v>
      </c>
      <c r="B412" s="272" t="s">
        <v>96</v>
      </c>
      <c r="C412" s="272" t="s">
        <v>206</v>
      </c>
      <c r="D412" s="272" t="s">
        <v>357</v>
      </c>
      <c r="E412" s="272" t="s">
        <v>911</v>
      </c>
      <c r="F412" s="273">
        <v>159</v>
      </c>
      <c r="G412" s="272" t="s">
        <v>546</v>
      </c>
      <c r="H412" s="272" t="s">
        <v>186</v>
      </c>
      <c r="I412" s="272" t="s">
        <v>86</v>
      </c>
      <c r="J412" s="272" t="s">
        <v>266</v>
      </c>
      <c r="K412" s="274">
        <v>42788</v>
      </c>
    </row>
    <row r="413" spans="1:11" ht="13.5" customHeight="1" x14ac:dyDescent="0.25">
      <c r="A413" s="272" t="s">
        <v>180</v>
      </c>
      <c r="B413" s="272" t="s">
        <v>95</v>
      </c>
      <c r="C413" s="272" t="s">
        <v>213</v>
      </c>
      <c r="D413" s="272" t="s">
        <v>466</v>
      </c>
      <c r="E413" s="272" t="s">
        <v>696</v>
      </c>
      <c r="F413" s="273">
        <v>181</v>
      </c>
      <c r="G413" s="272" t="s">
        <v>912</v>
      </c>
      <c r="H413" s="272" t="s">
        <v>186</v>
      </c>
      <c r="I413" s="272" t="s">
        <v>86</v>
      </c>
      <c r="J413" s="272" t="s">
        <v>266</v>
      </c>
      <c r="K413" s="274">
        <v>42735</v>
      </c>
    </row>
    <row r="414" spans="1:11" ht="13.5" customHeight="1" x14ac:dyDescent="0.25">
      <c r="A414" s="272" t="s">
        <v>180</v>
      </c>
      <c r="B414" s="272" t="s">
        <v>114</v>
      </c>
      <c r="C414" s="272" t="s">
        <v>214</v>
      </c>
      <c r="D414" s="272" t="s">
        <v>553</v>
      </c>
      <c r="E414" s="272" t="s">
        <v>868</v>
      </c>
      <c r="F414" s="273">
        <v>320</v>
      </c>
      <c r="G414" s="272" t="s">
        <v>907</v>
      </c>
      <c r="H414" s="272" t="s">
        <v>186</v>
      </c>
      <c r="I414" s="272" t="s">
        <v>86</v>
      </c>
      <c r="J414" s="272" t="s">
        <v>266</v>
      </c>
      <c r="K414" s="274">
        <v>42735</v>
      </c>
    </row>
    <row r="415" spans="1:11" ht="13.5" customHeight="1" x14ac:dyDescent="0.25">
      <c r="A415" s="272" t="s">
        <v>180</v>
      </c>
      <c r="B415" s="272" t="s">
        <v>121</v>
      </c>
      <c r="C415" s="272" t="s">
        <v>213</v>
      </c>
      <c r="D415" s="272" t="s">
        <v>272</v>
      </c>
      <c r="E415" s="272" t="s">
        <v>913</v>
      </c>
      <c r="F415" s="273">
        <v>210</v>
      </c>
      <c r="G415" s="272" t="s">
        <v>914</v>
      </c>
      <c r="H415" s="272" t="s">
        <v>186</v>
      </c>
      <c r="I415" s="272" t="s">
        <v>86</v>
      </c>
      <c r="J415" s="272" t="s">
        <v>266</v>
      </c>
      <c r="K415" s="274">
        <v>42735</v>
      </c>
    </row>
    <row r="416" spans="1:11" ht="13.5" customHeight="1" x14ac:dyDescent="0.25">
      <c r="A416" s="272" t="s">
        <v>180</v>
      </c>
      <c r="B416" s="272" t="s">
        <v>121</v>
      </c>
      <c r="C416" s="272" t="s">
        <v>213</v>
      </c>
      <c r="D416" s="272" t="s">
        <v>275</v>
      </c>
      <c r="E416" s="272" t="s">
        <v>355</v>
      </c>
      <c r="F416" s="273">
        <v>362</v>
      </c>
      <c r="G416" s="272" t="s">
        <v>915</v>
      </c>
      <c r="H416" s="272" t="s">
        <v>186</v>
      </c>
      <c r="I416" s="272" t="s">
        <v>86</v>
      </c>
      <c r="J416" s="272" t="s">
        <v>266</v>
      </c>
      <c r="K416" s="274">
        <v>42735</v>
      </c>
    </row>
    <row r="417" spans="1:11" ht="13.5" customHeight="1" x14ac:dyDescent="0.25">
      <c r="A417" s="272" t="s">
        <v>181</v>
      </c>
      <c r="B417" s="272" t="s">
        <v>112</v>
      </c>
      <c r="C417" s="272" t="s">
        <v>208</v>
      </c>
      <c r="D417" s="272" t="s">
        <v>112</v>
      </c>
      <c r="E417" s="272" t="s">
        <v>633</v>
      </c>
      <c r="F417" s="273">
        <v>311</v>
      </c>
      <c r="G417" s="272" t="s">
        <v>916</v>
      </c>
      <c r="H417" s="272" t="s">
        <v>186</v>
      </c>
      <c r="I417" s="272" t="s">
        <v>86</v>
      </c>
      <c r="J417" s="272" t="s">
        <v>266</v>
      </c>
      <c r="K417" s="274">
        <v>42735</v>
      </c>
    </row>
    <row r="418" spans="1:11" ht="13.5" customHeight="1" x14ac:dyDescent="0.25">
      <c r="A418" s="272" t="s">
        <v>181</v>
      </c>
      <c r="B418" s="272" t="s">
        <v>112</v>
      </c>
      <c r="C418" s="272" t="s">
        <v>208</v>
      </c>
      <c r="D418" s="272" t="s">
        <v>112</v>
      </c>
      <c r="E418" s="272" t="s">
        <v>775</v>
      </c>
      <c r="F418" s="273">
        <v>312</v>
      </c>
      <c r="G418" s="272" t="s">
        <v>369</v>
      </c>
      <c r="H418" s="272" t="s">
        <v>186</v>
      </c>
      <c r="I418" s="272" t="s">
        <v>86</v>
      </c>
      <c r="J418" s="272" t="s">
        <v>266</v>
      </c>
      <c r="K418" s="274">
        <v>42735</v>
      </c>
    </row>
    <row r="419" spans="1:11" ht="13.5" customHeight="1" x14ac:dyDescent="0.25">
      <c r="A419" s="272" t="s">
        <v>179</v>
      </c>
      <c r="B419" s="272" t="s">
        <v>103</v>
      </c>
      <c r="C419" s="272" t="s">
        <v>215</v>
      </c>
      <c r="D419" s="272" t="s">
        <v>310</v>
      </c>
      <c r="E419" s="272" t="s">
        <v>917</v>
      </c>
      <c r="F419" s="273">
        <v>234</v>
      </c>
      <c r="G419" s="272" t="s">
        <v>918</v>
      </c>
      <c r="H419" s="272" t="s">
        <v>186</v>
      </c>
      <c r="I419" s="272" t="s">
        <v>86</v>
      </c>
      <c r="J419" s="272" t="s">
        <v>266</v>
      </c>
      <c r="K419" s="274">
        <v>42673</v>
      </c>
    </row>
    <row r="420" spans="1:11" ht="13.5" customHeight="1" x14ac:dyDescent="0.25">
      <c r="A420" s="272" t="s">
        <v>179</v>
      </c>
      <c r="B420" s="272" t="s">
        <v>103</v>
      </c>
      <c r="C420" s="272" t="s">
        <v>215</v>
      </c>
      <c r="D420" s="272" t="s">
        <v>310</v>
      </c>
      <c r="E420" s="272" t="s">
        <v>917</v>
      </c>
      <c r="F420" s="273">
        <v>235</v>
      </c>
      <c r="G420" s="272" t="s">
        <v>919</v>
      </c>
      <c r="H420" s="272" t="s">
        <v>186</v>
      </c>
      <c r="I420" s="272" t="s">
        <v>86</v>
      </c>
      <c r="J420" s="272" t="s">
        <v>266</v>
      </c>
      <c r="K420" s="274">
        <v>42673</v>
      </c>
    </row>
    <row r="421" spans="1:11" ht="13.5" customHeight="1" x14ac:dyDescent="0.25">
      <c r="A421" s="272" t="s">
        <v>180</v>
      </c>
      <c r="B421" s="272" t="s">
        <v>95</v>
      </c>
      <c r="C421" s="272" t="s">
        <v>213</v>
      </c>
      <c r="D421" s="272" t="s">
        <v>466</v>
      </c>
      <c r="E421" s="272" t="s">
        <v>821</v>
      </c>
      <c r="F421" s="273">
        <v>340</v>
      </c>
      <c r="G421" s="272" t="s">
        <v>920</v>
      </c>
      <c r="H421" s="272" t="s">
        <v>186</v>
      </c>
      <c r="I421" s="272" t="s">
        <v>86</v>
      </c>
      <c r="J421" s="272" t="s">
        <v>266</v>
      </c>
      <c r="K421" s="274">
        <v>42673</v>
      </c>
    </row>
    <row r="422" spans="1:11" ht="13.5" customHeight="1" x14ac:dyDescent="0.25">
      <c r="A422" s="272" t="s">
        <v>180</v>
      </c>
      <c r="B422" s="272" t="s">
        <v>95</v>
      </c>
      <c r="C422" s="272" t="s">
        <v>213</v>
      </c>
      <c r="D422" s="272" t="s">
        <v>466</v>
      </c>
      <c r="E422" s="272" t="s">
        <v>821</v>
      </c>
      <c r="F422" s="273">
        <v>341</v>
      </c>
      <c r="G422" s="272" t="s">
        <v>921</v>
      </c>
      <c r="H422" s="272" t="s">
        <v>186</v>
      </c>
      <c r="I422" s="272" t="s">
        <v>86</v>
      </c>
      <c r="J422" s="272" t="s">
        <v>266</v>
      </c>
      <c r="K422" s="274">
        <v>42673</v>
      </c>
    </row>
    <row r="423" spans="1:11" ht="13.5" customHeight="1" x14ac:dyDescent="0.25">
      <c r="A423" s="272" t="s">
        <v>180</v>
      </c>
      <c r="B423" s="272" t="s">
        <v>95</v>
      </c>
      <c r="C423" s="272" t="s">
        <v>213</v>
      </c>
      <c r="D423" s="272" t="s">
        <v>466</v>
      </c>
      <c r="E423" s="272" t="s">
        <v>824</v>
      </c>
      <c r="F423" s="273">
        <v>335</v>
      </c>
      <c r="G423" s="272" t="s">
        <v>922</v>
      </c>
      <c r="H423" s="272" t="s">
        <v>186</v>
      </c>
      <c r="I423" s="272" t="s">
        <v>86</v>
      </c>
      <c r="J423" s="272" t="s">
        <v>266</v>
      </c>
      <c r="K423" s="274">
        <v>42673</v>
      </c>
    </row>
    <row r="424" spans="1:11" ht="13.5" customHeight="1" x14ac:dyDescent="0.25">
      <c r="A424" s="272" t="s">
        <v>180</v>
      </c>
      <c r="B424" s="272" t="s">
        <v>95</v>
      </c>
      <c r="C424" s="272" t="s">
        <v>213</v>
      </c>
      <c r="D424" s="272" t="s">
        <v>466</v>
      </c>
      <c r="E424" s="272" t="s">
        <v>824</v>
      </c>
      <c r="F424" s="273">
        <v>336</v>
      </c>
      <c r="G424" s="272" t="s">
        <v>923</v>
      </c>
      <c r="H424" s="272" t="s">
        <v>186</v>
      </c>
      <c r="I424" s="272" t="s">
        <v>86</v>
      </c>
      <c r="J424" s="272" t="s">
        <v>266</v>
      </c>
      <c r="K424" s="274">
        <v>42673</v>
      </c>
    </row>
    <row r="425" spans="1:11" ht="13.5" customHeight="1" x14ac:dyDescent="0.25">
      <c r="A425" s="272" t="s">
        <v>180</v>
      </c>
      <c r="B425" s="272" t="s">
        <v>95</v>
      </c>
      <c r="C425" s="272" t="s">
        <v>213</v>
      </c>
      <c r="D425" s="272" t="s">
        <v>466</v>
      </c>
      <c r="E425" s="272" t="s">
        <v>824</v>
      </c>
      <c r="F425" s="273">
        <v>337</v>
      </c>
      <c r="G425" s="272" t="s">
        <v>924</v>
      </c>
      <c r="H425" s="272" t="s">
        <v>186</v>
      </c>
      <c r="I425" s="272" t="s">
        <v>86</v>
      </c>
      <c r="J425" s="272" t="s">
        <v>266</v>
      </c>
      <c r="K425" s="274">
        <v>42673</v>
      </c>
    </row>
    <row r="426" spans="1:11" ht="13.5" customHeight="1" x14ac:dyDescent="0.25">
      <c r="A426" s="272" t="s">
        <v>180</v>
      </c>
      <c r="B426" s="272" t="s">
        <v>114</v>
      </c>
      <c r="C426" s="272" t="s">
        <v>214</v>
      </c>
      <c r="D426" s="272" t="s">
        <v>553</v>
      </c>
      <c r="E426" s="272" t="s">
        <v>868</v>
      </c>
      <c r="F426" s="273">
        <v>389</v>
      </c>
      <c r="G426" s="272" t="s">
        <v>925</v>
      </c>
      <c r="H426" s="272" t="s">
        <v>186</v>
      </c>
      <c r="I426" s="272" t="s">
        <v>86</v>
      </c>
      <c r="J426" s="272" t="s">
        <v>266</v>
      </c>
      <c r="K426" s="274">
        <v>42673</v>
      </c>
    </row>
    <row r="427" spans="1:11" ht="13.5" customHeight="1" x14ac:dyDescent="0.25">
      <c r="A427" s="272" t="s">
        <v>180</v>
      </c>
      <c r="B427" s="272" t="s">
        <v>114</v>
      </c>
      <c r="C427" s="272" t="s">
        <v>214</v>
      </c>
      <c r="D427" s="272" t="s">
        <v>114</v>
      </c>
      <c r="E427" s="272" t="s">
        <v>575</v>
      </c>
      <c r="F427" s="273">
        <v>327</v>
      </c>
      <c r="G427" s="272" t="s">
        <v>926</v>
      </c>
      <c r="H427" s="272" t="s">
        <v>186</v>
      </c>
      <c r="I427" s="272" t="s">
        <v>86</v>
      </c>
      <c r="J427" s="272" t="s">
        <v>266</v>
      </c>
      <c r="K427" s="274">
        <v>42673</v>
      </c>
    </row>
    <row r="428" spans="1:11" ht="13.5" customHeight="1" x14ac:dyDescent="0.25">
      <c r="A428" s="272" t="s">
        <v>180</v>
      </c>
      <c r="B428" s="272" t="s">
        <v>114</v>
      </c>
      <c r="C428" s="272" t="s">
        <v>214</v>
      </c>
      <c r="D428" s="272" t="s">
        <v>114</v>
      </c>
      <c r="E428" s="272" t="s">
        <v>575</v>
      </c>
      <c r="F428" s="273">
        <v>328</v>
      </c>
      <c r="G428" s="272" t="s">
        <v>927</v>
      </c>
      <c r="H428" s="272" t="s">
        <v>186</v>
      </c>
      <c r="I428" s="272" t="s">
        <v>86</v>
      </c>
      <c r="J428" s="272" t="s">
        <v>266</v>
      </c>
      <c r="K428" s="274">
        <v>42673</v>
      </c>
    </row>
    <row r="429" spans="1:11" ht="13.5" customHeight="1" x14ac:dyDescent="0.25">
      <c r="A429" s="272" t="s">
        <v>180</v>
      </c>
      <c r="B429" s="272" t="s">
        <v>121</v>
      </c>
      <c r="C429" s="272" t="s">
        <v>213</v>
      </c>
      <c r="D429" s="272" t="s">
        <v>303</v>
      </c>
      <c r="E429" s="272" t="s">
        <v>802</v>
      </c>
      <c r="F429" s="273">
        <v>348</v>
      </c>
      <c r="G429" s="272" t="s">
        <v>928</v>
      </c>
      <c r="H429" s="272" t="s">
        <v>186</v>
      </c>
      <c r="I429" s="272" t="s">
        <v>86</v>
      </c>
      <c r="J429" s="272" t="s">
        <v>266</v>
      </c>
      <c r="K429" s="274">
        <v>42673</v>
      </c>
    </row>
    <row r="430" spans="1:11" ht="13.5" customHeight="1" x14ac:dyDescent="0.25">
      <c r="A430" s="272" t="s">
        <v>180</v>
      </c>
      <c r="B430" s="272" t="s">
        <v>121</v>
      </c>
      <c r="C430" s="272" t="s">
        <v>213</v>
      </c>
      <c r="D430" s="272" t="s">
        <v>303</v>
      </c>
      <c r="E430" s="272" t="s">
        <v>929</v>
      </c>
      <c r="F430" s="273">
        <v>184</v>
      </c>
      <c r="G430" s="272" t="s">
        <v>930</v>
      </c>
      <c r="H430" s="272" t="s">
        <v>186</v>
      </c>
      <c r="I430" s="272" t="s">
        <v>86</v>
      </c>
      <c r="J430" s="272" t="s">
        <v>266</v>
      </c>
      <c r="K430" s="274">
        <v>42673</v>
      </c>
    </row>
    <row r="431" spans="1:11" ht="13.5" customHeight="1" x14ac:dyDescent="0.25">
      <c r="A431" s="272" t="s">
        <v>180</v>
      </c>
      <c r="B431" s="272" t="s">
        <v>121</v>
      </c>
      <c r="C431" s="272" t="s">
        <v>213</v>
      </c>
      <c r="D431" s="272" t="s">
        <v>303</v>
      </c>
      <c r="E431" s="272" t="s">
        <v>929</v>
      </c>
      <c r="F431" s="273">
        <v>185</v>
      </c>
      <c r="G431" s="272" t="s">
        <v>931</v>
      </c>
      <c r="H431" s="272" t="s">
        <v>186</v>
      </c>
      <c r="I431" s="272" t="s">
        <v>86</v>
      </c>
      <c r="J431" s="272" t="s">
        <v>266</v>
      </c>
      <c r="K431" s="274">
        <v>42673</v>
      </c>
    </row>
    <row r="432" spans="1:11" ht="13.5" customHeight="1" x14ac:dyDescent="0.25">
      <c r="A432" s="272" t="s">
        <v>180</v>
      </c>
      <c r="B432" s="272" t="s">
        <v>121</v>
      </c>
      <c r="C432" s="272" t="s">
        <v>213</v>
      </c>
      <c r="D432" s="272" t="s">
        <v>275</v>
      </c>
      <c r="E432" s="272" t="s">
        <v>815</v>
      </c>
      <c r="F432" s="273">
        <v>364</v>
      </c>
      <c r="G432" s="272" t="s">
        <v>932</v>
      </c>
      <c r="H432" s="272" t="s">
        <v>186</v>
      </c>
      <c r="I432" s="272" t="s">
        <v>86</v>
      </c>
      <c r="J432" s="272" t="s">
        <v>266</v>
      </c>
      <c r="K432" s="274">
        <v>42673</v>
      </c>
    </row>
    <row r="433" spans="1:11" ht="13.5" customHeight="1" x14ac:dyDescent="0.25">
      <c r="A433" s="272" t="s">
        <v>180</v>
      </c>
      <c r="B433" s="272" t="s">
        <v>121</v>
      </c>
      <c r="C433" s="272" t="s">
        <v>213</v>
      </c>
      <c r="D433" s="272" t="s">
        <v>275</v>
      </c>
      <c r="E433" s="272" t="s">
        <v>815</v>
      </c>
      <c r="F433" s="273">
        <v>365</v>
      </c>
      <c r="G433" s="272" t="s">
        <v>816</v>
      </c>
      <c r="H433" s="272" t="s">
        <v>186</v>
      </c>
      <c r="I433" s="272" t="s">
        <v>86</v>
      </c>
      <c r="J433" s="272" t="s">
        <v>266</v>
      </c>
      <c r="K433" s="274">
        <v>42673</v>
      </c>
    </row>
    <row r="434" spans="1:11" ht="13.5" customHeight="1" x14ac:dyDescent="0.25">
      <c r="A434" s="272" t="s">
        <v>180</v>
      </c>
      <c r="B434" s="272" t="s">
        <v>121</v>
      </c>
      <c r="C434" s="272" t="s">
        <v>213</v>
      </c>
      <c r="D434" s="272" t="s">
        <v>275</v>
      </c>
      <c r="E434" s="272" t="s">
        <v>933</v>
      </c>
      <c r="F434" s="273">
        <v>358</v>
      </c>
      <c r="G434" s="272" t="s">
        <v>934</v>
      </c>
      <c r="H434" s="272" t="s">
        <v>186</v>
      </c>
      <c r="I434" s="272" t="s">
        <v>85</v>
      </c>
      <c r="J434" s="272" t="s">
        <v>266</v>
      </c>
      <c r="K434" s="274">
        <v>42673</v>
      </c>
    </row>
    <row r="435" spans="1:11" ht="13.5" customHeight="1" x14ac:dyDescent="0.25">
      <c r="A435" s="272" t="s">
        <v>180</v>
      </c>
      <c r="B435" s="272" t="s">
        <v>121</v>
      </c>
      <c r="C435" s="272" t="s">
        <v>213</v>
      </c>
      <c r="D435" s="272" t="s">
        <v>275</v>
      </c>
      <c r="E435" s="272" t="s">
        <v>933</v>
      </c>
      <c r="F435" s="273">
        <v>359</v>
      </c>
      <c r="G435" s="272" t="s">
        <v>366</v>
      </c>
      <c r="H435" s="272" t="s">
        <v>186</v>
      </c>
      <c r="I435" s="272" t="s">
        <v>86</v>
      </c>
      <c r="J435" s="272" t="s">
        <v>266</v>
      </c>
      <c r="K435" s="274">
        <v>42673</v>
      </c>
    </row>
    <row r="436" spans="1:11" ht="13.5" customHeight="1" x14ac:dyDescent="0.25">
      <c r="A436" s="272" t="s">
        <v>180</v>
      </c>
      <c r="B436" s="272" t="s">
        <v>121</v>
      </c>
      <c r="C436" s="272" t="s">
        <v>213</v>
      </c>
      <c r="D436" s="272" t="s">
        <v>275</v>
      </c>
      <c r="E436" s="272" t="s">
        <v>904</v>
      </c>
      <c r="F436" s="273">
        <v>361</v>
      </c>
      <c r="G436" s="272" t="s">
        <v>935</v>
      </c>
      <c r="H436" s="272" t="s">
        <v>186</v>
      </c>
      <c r="I436" s="272" t="s">
        <v>86</v>
      </c>
      <c r="J436" s="272" t="s">
        <v>266</v>
      </c>
      <c r="K436" s="274">
        <v>42673</v>
      </c>
    </row>
    <row r="437" spans="1:11" ht="13.5" customHeight="1" x14ac:dyDescent="0.25">
      <c r="A437" s="272" t="s">
        <v>180</v>
      </c>
      <c r="B437" s="272" t="s">
        <v>121</v>
      </c>
      <c r="C437" s="272" t="s">
        <v>213</v>
      </c>
      <c r="D437" s="272" t="s">
        <v>278</v>
      </c>
      <c r="E437" s="272" t="s">
        <v>936</v>
      </c>
      <c r="F437" s="273">
        <v>357</v>
      </c>
      <c r="G437" s="272" t="s">
        <v>937</v>
      </c>
      <c r="H437" s="272" t="s">
        <v>186</v>
      </c>
      <c r="I437" s="272" t="s">
        <v>86</v>
      </c>
      <c r="J437" s="272" t="s">
        <v>266</v>
      </c>
      <c r="K437" s="274">
        <v>42673</v>
      </c>
    </row>
    <row r="438" spans="1:11" ht="13.5" customHeight="1" x14ac:dyDescent="0.25">
      <c r="A438" s="272" t="s">
        <v>180</v>
      </c>
      <c r="B438" s="272" t="s">
        <v>121</v>
      </c>
      <c r="C438" s="272" t="s">
        <v>213</v>
      </c>
      <c r="D438" s="272" t="s">
        <v>278</v>
      </c>
      <c r="E438" s="272" t="s">
        <v>880</v>
      </c>
      <c r="F438" s="273">
        <v>353</v>
      </c>
      <c r="G438" s="272" t="s">
        <v>938</v>
      </c>
      <c r="H438" s="272" t="s">
        <v>186</v>
      </c>
      <c r="I438" s="272" t="s">
        <v>86</v>
      </c>
      <c r="J438" s="272" t="s">
        <v>266</v>
      </c>
      <c r="K438" s="274">
        <v>42673</v>
      </c>
    </row>
    <row r="439" spans="1:11" ht="13.5" customHeight="1" x14ac:dyDescent="0.25">
      <c r="A439" s="272" t="s">
        <v>180</v>
      </c>
      <c r="B439" s="272" t="s">
        <v>121</v>
      </c>
      <c r="C439" s="272" t="s">
        <v>213</v>
      </c>
      <c r="D439" s="272" t="s">
        <v>278</v>
      </c>
      <c r="E439" s="272" t="s">
        <v>880</v>
      </c>
      <c r="F439" s="273">
        <v>354</v>
      </c>
      <c r="G439" s="272" t="s">
        <v>939</v>
      </c>
      <c r="H439" s="272" t="s">
        <v>186</v>
      </c>
      <c r="I439" s="272" t="s">
        <v>86</v>
      </c>
      <c r="J439" s="272" t="s">
        <v>266</v>
      </c>
      <c r="K439" s="274">
        <v>42673</v>
      </c>
    </row>
    <row r="440" spans="1:11" ht="13.5" customHeight="1" x14ac:dyDescent="0.25">
      <c r="A440" s="272" t="s">
        <v>180</v>
      </c>
      <c r="B440" s="272" t="s">
        <v>121</v>
      </c>
      <c r="C440" s="272" t="s">
        <v>213</v>
      </c>
      <c r="D440" s="272" t="s">
        <v>278</v>
      </c>
      <c r="E440" s="272" t="s">
        <v>880</v>
      </c>
      <c r="F440" s="273">
        <v>355</v>
      </c>
      <c r="G440" s="272" t="s">
        <v>886</v>
      </c>
      <c r="H440" s="272" t="s">
        <v>186</v>
      </c>
      <c r="I440" s="272" t="s">
        <v>86</v>
      </c>
      <c r="J440" s="272" t="s">
        <v>266</v>
      </c>
      <c r="K440" s="274">
        <v>42673</v>
      </c>
    </row>
    <row r="441" spans="1:11" ht="13.5" customHeight="1" x14ac:dyDescent="0.25">
      <c r="A441" s="272" t="s">
        <v>181</v>
      </c>
      <c r="B441" s="272" t="s">
        <v>105</v>
      </c>
      <c r="C441" s="272" t="s">
        <v>209</v>
      </c>
      <c r="D441" s="272" t="s">
        <v>105</v>
      </c>
      <c r="E441" s="272" t="s">
        <v>940</v>
      </c>
      <c r="F441" s="273">
        <v>301</v>
      </c>
      <c r="G441" s="272" t="s">
        <v>579</v>
      </c>
      <c r="H441" s="272" t="s">
        <v>186</v>
      </c>
      <c r="I441" s="272" t="s">
        <v>86</v>
      </c>
      <c r="J441" s="272" t="s">
        <v>266</v>
      </c>
      <c r="K441" s="274">
        <v>42673</v>
      </c>
    </row>
    <row r="442" spans="1:11" ht="13.5" customHeight="1" x14ac:dyDescent="0.25">
      <c r="A442" s="272" t="s">
        <v>181</v>
      </c>
      <c r="B442" s="272" t="s">
        <v>105</v>
      </c>
      <c r="C442" s="272" t="s">
        <v>209</v>
      </c>
      <c r="D442" s="272" t="s">
        <v>105</v>
      </c>
      <c r="E442" s="272" t="s">
        <v>889</v>
      </c>
      <c r="F442" s="273">
        <v>304</v>
      </c>
      <c r="G442" s="272" t="s">
        <v>941</v>
      </c>
      <c r="H442" s="272" t="s">
        <v>186</v>
      </c>
      <c r="I442" s="272" t="s">
        <v>86</v>
      </c>
      <c r="J442" s="272" t="s">
        <v>266</v>
      </c>
      <c r="K442" s="274">
        <v>42673</v>
      </c>
    </row>
    <row r="443" spans="1:11" ht="13.5" customHeight="1" x14ac:dyDescent="0.25">
      <c r="A443" s="272" t="s">
        <v>181</v>
      </c>
      <c r="B443" s="272" t="s">
        <v>105</v>
      </c>
      <c r="C443" s="272" t="s">
        <v>209</v>
      </c>
      <c r="D443" s="272" t="s">
        <v>105</v>
      </c>
      <c r="E443" s="272" t="s">
        <v>889</v>
      </c>
      <c r="F443" s="273">
        <v>305</v>
      </c>
      <c r="G443" s="272" t="s">
        <v>942</v>
      </c>
      <c r="H443" s="272" t="s">
        <v>186</v>
      </c>
      <c r="I443" s="272" t="s">
        <v>86</v>
      </c>
      <c r="J443" s="272" t="s">
        <v>266</v>
      </c>
      <c r="K443" s="274">
        <v>42673</v>
      </c>
    </row>
    <row r="444" spans="1:11" ht="13.5" customHeight="1" x14ac:dyDescent="0.25">
      <c r="A444" s="272" t="s">
        <v>181</v>
      </c>
      <c r="B444" s="272" t="s">
        <v>119</v>
      </c>
      <c r="C444" s="272" t="s">
        <v>208</v>
      </c>
      <c r="D444" s="272" t="s">
        <v>119</v>
      </c>
      <c r="E444" s="272" t="s">
        <v>497</v>
      </c>
      <c r="F444" s="273">
        <v>154</v>
      </c>
      <c r="G444" s="272" t="s">
        <v>544</v>
      </c>
      <c r="H444" s="272" t="s">
        <v>186</v>
      </c>
      <c r="I444" s="272" t="s">
        <v>86</v>
      </c>
      <c r="J444" s="272" t="s">
        <v>266</v>
      </c>
      <c r="K444" s="274">
        <v>42673</v>
      </c>
    </row>
    <row r="445" spans="1:11" ht="13.5" customHeight="1" x14ac:dyDescent="0.25">
      <c r="A445" s="272" t="s">
        <v>181</v>
      </c>
      <c r="B445" s="272" t="s">
        <v>119</v>
      </c>
      <c r="C445" s="272" t="s">
        <v>208</v>
      </c>
      <c r="D445" s="272" t="s">
        <v>119</v>
      </c>
      <c r="E445" s="272" t="s">
        <v>888</v>
      </c>
      <c r="F445" s="273">
        <v>155</v>
      </c>
      <c r="G445" s="272" t="s">
        <v>291</v>
      </c>
      <c r="H445" s="272" t="s">
        <v>186</v>
      </c>
      <c r="I445" s="272" t="s">
        <v>86</v>
      </c>
      <c r="J445" s="272" t="s">
        <v>266</v>
      </c>
      <c r="K445" s="274">
        <v>42673</v>
      </c>
    </row>
    <row r="446" spans="1:11" ht="13.5" customHeight="1" x14ac:dyDescent="0.25">
      <c r="A446" s="272" t="s">
        <v>181</v>
      </c>
      <c r="B446" s="272" t="s">
        <v>119</v>
      </c>
      <c r="C446" s="272" t="s">
        <v>208</v>
      </c>
      <c r="D446" s="272" t="s">
        <v>119</v>
      </c>
      <c r="E446" s="272" t="s">
        <v>888</v>
      </c>
      <c r="F446" s="273">
        <v>156</v>
      </c>
      <c r="G446" s="272" t="s">
        <v>725</v>
      </c>
      <c r="H446" s="272" t="s">
        <v>186</v>
      </c>
      <c r="I446" s="272" t="s">
        <v>86</v>
      </c>
      <c r="J446" s="272" t="s">
        <v>266</v>
      </c>
      <c r="K446" s="274">
        <v>42673</v>
      </c>
    </row>
    <row r="447" spans="1:11" ht="13.5" customHeight="1" x14ac:dyDescent="0.25">
      <c r="A447" s="272" t="s">
        <v>181</v>
      </c>
      <c r="B447" s="272" t="s">
        <v>122</v>
      </c>
      <c r="C447" s="272" t="s">
        <v>207</v>
      </c>
      <c r="D447" s="272" t="s">
        <v>350</v>
      </c>
      <c r="E447" s="272" t="s">
        <v>593</v>
      </c>
      <c r="F447" s="273">
        <v>170</v>
      </c>
      <c r="G447" s="272" t="s">
        <v>943</v>
      </c>
      <c r="H447" s="272" t="s">
        <v>186</v>
      </c>
      <c r="I447" s="272" t="s">
        <v>86</v>
      </c>
      <c r="J447" s="272" t="s">
        <v>266</v>
      </c>
      <c r="K447" s="274">
        <v>42673</v>
      </c>
    </row>
    <row r="448" spans="1:11" ht="13.5" customHeight="1" x14ac:dyDescent="0.25">
      <c r="A448" s="272" t="s">
        <v>182</v>
      </c>
      <c r="B448" s="272" t="s">
        <v>96</v>
      </c>
      <c r="C448" s="272" t="s">
        <v>206</v>
      </c>
      <c r="D448" s="272" t="s">
        <v>357</v>
      </c>
      <c r="E448" s="272" t="s">
        <v>944</v>
      </c>
      <c r="F448" s="273">
        <v>322</v>
      </c>
      <c r="G448" s="272" t="s">
        <v>853</v>
      </c>
      <c r="H448" s="272" t="s">
        <v>186</v>
      </c>
      <c r="I448" s="272" t="s">
        <v>86</v>
      </c>
      <c r="J448" s="272" t="s">
        <v>266</v>
      </c>
      <c r="K448" s="274">
        <v>42673</v>
      </c>
    </row>
    <row r="449" spans="1:11" ht="13.5" customHeight="1" x14ac:dyDescent="0.25">
      <c r="A449" s="272" t="s">
        <v>182</v>
      </c>
      <c r="B449" s="272" t="s">
        <v>99</v>
      </c>
      <c r="C449" s="272" t="s">
        <v>208</v>
      </c>
      <c r="D449" s="272" t="s">
        <v>460</v>
      </c>
      <c r="E449" s="272" t="s">
        <v>945</v>
      </c>
      <c r="F449" s="273">
        <v>291</v>
      </c>
      <c r="G449" s="272" t="s">
        <v>946</v>
      </c>
      <c r="H449" s="272" t="s">
        <v>186</v>
      </c>
      <c r="I449" s="272" t="s">
        <v>86</v>
      </c>
      <c r="J449" s="272" t="s">
        <v>266</v>
      </c>
      <c r="K449" s="274">
        <v>42673</v>
      </c>
    </row>
    <row r="450" spans="1:11" ht="13.5" customHeight="1" x14ac:dyDescent="0.25">
      <c r="A450" s="272" t="s">
        <v>182</v>
      </c>
      <c r="B450" s="272" t="s">
        <v>106</v>
      </c>
      <c r="C450" s="272" t="s">
        <v>206</v>
      </c>
      <c r="D450" s="272" t="s">
        <v>455</v>
      </c>
      <c r="E450" s="272" t="s">
        <v>947</v>
      </c>
      <c r="F450" s="273">
        <v>272</v>
      </c>
      <c r="G450" s="272" t="s">
        <v>546</v>
      </c>
      <c r="H450" s="272" t="s">
        <v>186</v>
      </c>
      <c r="I450" s="272" t="s">
        <v>86</v>
      </c>
      <c r="J450" s="272" t="s">
        <v>266</v>
      </c>
      <c r="K450" s="274">
        <v>42673</v>
      </c>
    </row>
    <row r="451" spans="1:11" ht="13.5" customHeight="1" x14ac:dyDescent="0.25">
      <c r="A451" s="272" t="s">
        <v>183</v>
      </c>
      <c r="B451" s="272" t="s">
        <v>93</v>
      </c>
      <c r="C451" s="272" t="s">
        <v>211</v>
      </c>
      <c r="D451" s="272" t="s">
        <v>93</v>
      </c>
      <c r="E451" s="272" t="s">
        <v>948</v>
      </c>
      <c r="F451" s="273">
        <v>289</v>
      </c>
      <c r="G451" s="272" t="s">
        <v>921</v>
      </c>
      <c r="H451" s="272" t="s">
        <v>186</v>
      </c>
      <c r="I451" s="272" t="s">
        <v>86</v>
      </c>
      <c r="J451" s="272" t="s">
        <v>266</v>
      </c>
      <c r="K451" s="274">
        <v>42673</v>
      </c>
    </row>
    <row r="452" spans="1:11" ht="13.5" customHeight="1" x14ac:dyDescent="0.25">
      <c r="A452" s="272" t="s">
        <v>183</v>
      </c>
      <c r="B452" s="272" t="s">
        <v>93</v>
      </c>
      <c r="C452" s="272" t="s">
        <v>211</v>
      </c>
      <c r="D452" s="272" t="s">
        <v>93</v>
      </c>
      <c r="E452" s="272" t="s">
        <v>948</v>
      </c>
      <c r="F452" s="273">
        <v>290</v>
      </c>
      <c r="G452" s="272" t="s">
        <v>949</v>
      </c>
      <c r="H452" s="272" t="s">
        <v>186</v>
      </c>
      <c r="I452" s="272" t="s">
        <v>86</v>
      </c>
      <c r="J452" s="272" t="s">
        <v>266</v>
      </c>
      <c r="K452" s="274">
        <v>42673</v>
      </c>
    </row>
    <row r="453" spans="1:11" ht="24.75" customHeight="1" x14ac:dyDescent="0.25">
      <c r="A453" s="272" t="s">
        <v>182</v>
      </c>
      <c r="B453" s="272" t="s">
        <v>96</v>
      </c>
      <c r="C453" s="272" t="s">
        <v>206</v>
      </c>
      <c r="D453" s="272" t="s">
        <v>357</v>
      </c>
      <c r="E453" s="272" t="s">
        <v>911</v>
      </c>
      <c r="F453" s="273">
        <v>161</v>
      </c>
      <c r="G453" s="272" t="s">
        <v>103</v>
      </c>
      <c r="H453" s="272" t="s">
        <v>186</v>
      </c>
      <c r="I453" s="272" t="s">
        <v>86</v>
      </c>
      <c r="J453" s="272" t="s">
        <v>266</v>
      </c>
      <c r="K453" s="274">
        <v>42662</v>
      </c>
    </row>
    <row r="454" spans="1:11" ht="13.5" customHeight="1" x14ac:dyDescent="0.25">
      <c r="A454" s="272" t="s">
        <v>180</v>
      </c>
      <c r="B454" s="272" t="s">
        <v>121</v>
      </c>
      <c r="C454" s="272" t="s">
        <v>213</v>
      </c>
      <c r="D454" s="272" t="s">
        <v>303</v>
      </c>
      <c r="E454" s="272" t="s">
        <v>802</v>
      </c>
      <c r="F454" s="273">
        <v>5</v>
      </c>
      <c r="G454" s="272" t="s">
        <v>950</v>
      </c>
      <c r="H454" s="272" t="s">
        <v>187</v>
      </c>
      <c r="I454" s="272" t="s">
        <v>88</v>
      </c>
      <c r="J454" s="272" t="s">
        <v>266</v>
      </c>
      <c r="K454" s="274">
        <v>42643</v>
      </c>
    </row>
    <row r="455" spans="1:11" ht="13.5" customHeight="1" x14ac:dyDescent="0.25">
      <c r="A455" s="272" t="s">
        <v>180</v>
      </c>
      <c r="B455" s="272" t="s">
        <v>95</v>
      </c>
      <c r="C455" s="272" t="s">
        <v>213</v>
      </c>
      <c r="D455" s="272" t="s">
        <v>466</v>
      </c>
      <c r="E455" s="272" t="s">
        <v>951</v>
      </c>
      <c r="F455" s="273">
        <v>642</v>
      </c>
      <c r="G455" s="272" t="s">
        <v>952</v>
      </c>
      <c r="H455" s="272" t="s">
        <v>186</v>
      </c>
      <c r="I455" s="272" t="s">
        <v>54</v>
      </c>
      <c r="J455" s="272" t="s">
        <v>266</v>
      </c>
      <c r="K455" s="274">
        <v>42613</v>
      </c>
    </row>
    <row r="456" spans="1:11" ht="13.5" customHeight="1" x14ac:dyDescent="0.25">
      <c r="A456" s="272" t="s">
        <v>180</v>
      </c>
      <c r="B456" s="272" t="s">
        <v>95</v>
      </c>
      <c r="C456" s="272" t="s">
        <v>213</v>
      </c>
      <c r="D456" s="272" t="s">
        <v>466</v>
      </c>
      <c r="E456" s="272" t="s">
        <v>953</v>
      </c>
      <c r="F456" s="273">
        <v>687</v>
      </c>
      <c r="G456" s="272" t="s">
        <v>954</v>
      </c>
      <c r="H456" s="272" t="s">
        <v>186</v>
      </c>
      <c r="I456" s="272" t="s">
        <v>54</v>
      </c>
      <c r="J456" s="272" t="s">
        <v>266</v>
      </c>
      <c r="K456" s="274">
        <v>42613</v>
      </c>
    </row>
    <row r="457" spans="1:11" ht="13.5" customHeight="1" x14ac:dyDescent="0.25">
      <c r="A457" s="272" t="s">
        <v>180</v>
      </c>
      <c r="B457" s="272" t="s">
        <v>95</v>
      </c>
      <c r="C457" s="272" t="s">
        <v>213</v>
      </c>
      <c r="D457" s="272" t="s">
        <v>466</v>
      </c>
      <c r="E457" s="272" t="s">
        <v>955</v>
      </c>
      <c r="F457" s="273">
        <v>689</v>
      </c>
      <c r="G457" s="272" t="s">
        <v>956</v>
      </c>
      <c r="H457" s="272" t="s">
        <v>186</v>
      </c>
      <c r="I457" s="272" t="s">
        <v>54</v>
      </c>
      <c r="J457" s="272" t="s">
        <v>266</v>
      </c>
      <c r="K457" s="274">
        <v>42613</v>
      </c>
    </row>
    <row r="458" spans="1:11" ht="13.5" customHeight="1" x14ac:dyDescent="0.25">
      <c r="A458" s="272" t="s">
        <v>180</v>
      </c>
      <c r="B458" s="272" t="s">
        <v>114</v>
      </c>
      <c r="C458" s="272" t="s">
        <v>214</v>
      </c>
      <c r="D458" s="272" t="s">
        <v>114</v>
      </c>
      <c r="E458" s="272" t="s">
        <v>957</v>
      </c>
      <c r="F458" s="273">
        <v>629</v>
      </c>
      <c r="G458" s="272" t="s">
        <v>958</v>
      </c>
      <c r="H458" s="272" t="s">
        <v>186</v>
      </c>
      <c r="I458" s="272" t="s">
        <v>54</v>
      </c>
      <c r="J458" s="272" t="s">
        <v>266</v>
      </c>
      <c r="K458" s="274">
        <v>42613</v>
      </c>
    </row>
    <row r="459" spans="1:11" ht="13.5" customHeight="1" x14ac:dyDescent="0.25">
      <c r="A459" s="272" t="s">
        <v>180</v>
      </c>
      <c r="B459" s="272" t="s">
        <v>121</v>
      </c>
      <c r="C459" s="272" t="s">
        <v>213</v>
      </c>
      <c r="D459" s="272" t="s">
        <v>422</v>
      </c>
      <c r="E459" s="272" t="s">
        <v>959</v>
      </c>
      <c r="F459" s="273">
        <v>600</v>
      </c>
      <c r="G459" s="272" t="s">
        <v>960</v>
      </c>
      <c r="H459" s="272" t="s">
        <v>186</v>
      </c>
      <c r="I459" s="272" t="s">
        <v>54</v>
      </c>
      <c r="J459" s="272" t="s">
        <v>266</v>
      </c>
      <c r="K459" s="274">
        <v>42613</v>
      </c>
    </row>
    <row r="460" spans="1:11" ht="13.5" customHeight="1" x14ac:dyDescent="0.25">
      <c r="A460" s="272" t="s">
        <v>180</v>
      </c>
      <c r="B460" s="272" t="s">
        <v>121</v>
      </c>
      <c r="C460" s="272" t="s">
        <v>213</v>
      </c>
      <c r="D460" s="272" t="s">
        <v>422</v>
      </c>
      <c r="E460" s="272" t="s">
        <v>961</v>
      </c>
      <c r="F460" s="273">
        <v>609</v>
      </c>
      <c r="G460" s="272" t="s">
        <v>962</v>
      </c>
      <c r="H460" s="272" t="s">
        <v>186</v>
      </c>
      <c r="I460" s="272" t="s">
        <v>54</v>
      </c>
      <c r="J460" s="272" t="s">
        <v>266</v>
      </c>
      <c r="K460" s="274">
        <v>42613</v>
      </c>
    </row>
    <row r="461" spans="1:11" ht="13.5" customHeight="1" x14ac:dyDescent="0.25">
      <c r="A461" s="272" t="s">
        <v>180</v>
      </c>
      <c r="B461" s="272" t="s">
        <v>121</v>
      </c>
      <c r="C461" s="272" t="s">
        <v>213</v>
      </c>
      <c r="D461" s="272" t="s">
        <v>422</v>
      </c>
      <c r="E461" s="272" t="s">
        <v>963</v>
      </c>
      <c r="F461" s="273">
        <v>622</v>
      </c>
      <c r="G461" s="272" t="s">
        <v>964</v>
      </c>
      <c r="H461" s="272" t="s">
        <v>186</v>
      </c>
      <c r="I461" s="272" t="s">
        <v>54</v>
      </c>
      <c r="J461" s="272" t="s">
        <v>266</v>
      </c>
      <c r="K461" s="274">
        <v>42613</v>
      </c>
    </row>
    <row r="462" spans="1:11" ht="13.5" customHeight="1" x14ac:dyDescent="0.25">
      <c r="A462" s="272" t="s">
        <v>180</v>
      </c>
      <c r="B462" s="272" t="s">
        <v>121</v>
      </c>
      <c r="C462" s="272" t="s">
        <v>213</v>
      </c>
      <c r="D462" s="272" t="s">
        <v>422</v>
      </c>
      <c r="E462" s="272" t="s">
        <v>965</v>
      </c>
      <c r="F462" s="273">
        <v>625</v>
      </c>
      <c r="G462" s="272" t="s">
        <v>966</v>
      </c>
      <c r="H462" s="272" t="s">
        <v>186</v>
      </c>
      <c r="I462" s="272" t="s">
        <v>54</v>
      </c>
      <c r="J462" s="272" t="s">
        <v>266</v>
      </c>
      <c r="K462" s="274">
        <v>42613</v>
      </c>
    </row>
    <row r="463" spans="1:11" ht="13.5" customHeight="1" x14ac:dyDescent="0.25">
      <c r="A463" s="272" t="s">
        <v>180</v>
      </c>
      <c r="B463" s="272" t="s">
        <v>121</v>
      </c>
      <c r="C463" s="272" t="s">
        <v>213</v>
      </c>
      <c r="D463" s="272" t="s">
        <v>275</v>
      </c>
      <c r="E463" s="272" t="s">
        <v>967</v>
      </c>
      <c r="F463" s="273">
        <v>607</v>
      </c>
      <c r="G463" s="272" t="s">
        <v>968</v>
      </c>
      <c r="H463" s="272" t="s">
        <v>186</v>
      </c>
      <c r="I463" s="272" t="s">
        <v>54</v>
      </c>
      <c r="J463" s="272" t="s">
        <v>266</v>
      </c>
      <c r="K463" s="274">
        <v>42613</v>
      </c>
    </row>
    <row r="464" spans="1:11" ht="13.5" customHeight="1" x14ac:dyDescent="0.25">
      <c r="A464" s="272" t="s">
        <v>181</v>
      </c>
      <c r="B464" s="272" t="s">
        <v>94</v>
      </c>
      <c r="C464" s="272" t="s">
        <v>207</v>
      </c>
      <c r="D464" s="272" t="s">
        <v>94</v>
      </c>
      <c r="E464" s="272" t="s">
        <v>969</v>
      </c>
      <c r="F464" s="273">
        <v>684</v>
      </c>
      <c r="G464" s="272" t="s">
        <v>970</v>
      </c>
      <c r="H464" s="272" t="s">
        <v>186</v>
      </c>
      <c r="I464" s="272" t="s">
        <v>54</v>
      </c>
      <c r="J464" s="272" t="s">
        <v>266</v>
      </c>
      <c r="K464" s="274">
        <v>42613</v>
      </c>
    </row>
    <row r="465" spans="1:11" ht="13.5" customHeight="1" x14ac:dyDescent="0.25">
      <c r="A465" s="272" t="s">
        <v>181</v>
      </c>
      <c r="B465" s="272" t="s">
        <v>119</v>
      </c>
      <c r="C465" s="272" t="s">
        <v>208</v>
      </c>
      <c r="D465" s="272" t="s">
        <v>119</v>
      </c>
      <c r="E465" s="272" t="s">
        <v>971</v>
      </c>
      <c r="F465" s="273">
        <v>623</v>
      </c>
      <c r="G465" s="272" t="s">
        <v>972</v>
      </c>
      <c r="H465" s="272" t="s">
        <v>186</v>
      </c>
      <c r="I465" s="272" t="s">
        <v>54</v>
      </c>
      <c r="J465" s="272" t="s">
        <v>266</v>
      </c>
      <c r="K465" s="274">
        <v>42613</v>
      </c>
    </row>
    <row r="466" spans="1:11" ht="13.5" customHeight="1" x14ac:dyDescent="0.25">
      <c r="A466" s="272" t="s">
        <v>182</v>
      </c>
      <c r="B466" s="272" t="s">
        <v>101</v>
      </c>
      <c r="C466" s="272" t="s">
        <v>206</v>
      </c>
      <c r="D466" s="272" t="s">
        <v>508</v>
      </c>
      <c r="E466" s="272" t="s">
        <v>973</v>
      </c>
      <c r="F466" s="273">
        <v>675</v>
      </c>
      <c r="G466" s="272" t="s">
        <v>974</v>
      </c>
      <c r="H466" s="272" t="s">
        <v>186</v>
      </c>
      <c r="I466" s="272" t="s">
        <v>54</v>
      </c>
      <c r="J466" s="272" t="s">
        <v>266</v>
      </c>
      <c r="K466" s="274">
        <v>42613</v>
      </c>
    </row>
    <row r="467" spans="1:11" ht="13.5" customHeight="1" x14ac:dyDescent="0.25">
      <c r="A467" s="272" t="s">
        <v>182</v>
      </c>
      <c r="B467" s="272" t="s">
        <v>101</v>
      </c>
      <c r="C467" s="272" t="s">
        <v>206</v>
      </c>
      <c r="D467" s="272" t="s">
        <v>508</v>
      </c>
      <c r="E467" s="272" t="s">
        <v>975</v>
      </c>
      <c r="F467" s="273">
        <v>676</v>
      </c>
      <c r="G467" s="272" t="s">
        <v>976</v>
      </c>
      <c r="H467" s="272" t="s">
        <v>186</v>
      </c>
      <c r="I467" s="272" t="s">
        <v>54</v>
      </c>
      <c r="J467" s="272" t="s">
        <v>266</v>
      </c>
      <c r="K467" s="274">
        <v>42613</v>
      </c>
    </row>
    <row r="468" spans="1:11" ht="13.5" customHeight="1" x14ac:dyDescent="0.25">
      <c r="A468" s="272" t="s">
        <v>182</v>
      </c>
      <c r="B468" s="272" t="s">
        <v>101</v>
      </c>
      <c r="C468" s="272" t="s">
        <v>206</v>
      </c>
      <c r="D468" s="272" t="s">
        <v>445</v>
      </c>
      <c r="E468" s="272" t="s">
        <v>511</v>
      </c>
      <c r="F468" s="273">
        <v>680</v>
      </c>
      <c r="G468" s="272" t="s">
        <v>977</v>
      </c>
      <c r="H468" s="272" t="s">
        <v>186</v>
      </c>
      <c r="I468" s="272" t="s">
        <v>54</v>
      </c>
      <c r="J468" s="272" t="s">
        <v>266</v>
      </c>
      <c r="K468" s="274">
        <v>42613</v>
      </c>
    </row>
    <row r="469" spans="1:11" ht="13.5" customHeight="1" x14ac:dyDescent="0.25">
      <c r="A469" s="272" t="s">
        <v>182</v>
      </c>
      <c r="B469" s="272" t="s">
        <v>101</v>
      </c>
      <c r="C469" s="272" t="s">
        <v>206</v>
      </c>
      <c r="D469" s="272" t="s">
        <v>445</v>
      </c>
      <c r="E469" s="272" t="s">
        <v>511</v>
      </c>
      <c r="F469" s="273">
        <v>681</v>
      </c>
      <c r="G469" s="272" t="s">
        <v>978</v>
      </c>
      <c r="H469" s="272" t="s">
        <v>186</v>
      </c>
      <c r="I469" s="272" t="s">
        <v>54</v>
      </c>
      <c r="J469" s="272" t="s">
        <v>266</v>
      </c>
      <c r="K469" s="274">
        <v>42613</v>
      </c>
    </row>
    <row r="470" spans="1:11" ht="13.5" customHeight="1" x14ac:dyDescent="0.25">
      <c r="A470" s="272" t="s">
        <v>182</v>
      </c>
      <c r="B470" s="272" t="s">
        <v>101</v>
      </c>
      <c r="C470" s="272" t="s">
        <v>206</v>
      </c>
      <c r="D470" s="272" t="s">
        <v>445</v>
      </c>
      <c r="E470" s="272" t="s">
        <v>511</v>
      </c>
      <c r="F470" s="273">
        <v>682</v>
      </c>
      <c r="G470" s="272" t="s">
        <v>979</v>
      </c>
      <c r="H470" s="272" t="s">
        <v>186</v>
      </c>
      <c r="I470" s="272" t="s">
        <v>54</v>
      </c>
      <c r="J470" s="272" t="s">
        <v>266</v>
      </c>
      <c r="K470" s="274">
        <v>42613</v>
      </c>
    </row>
    <row r="471" spans="1:11" ht="13.5" customHeight="1" x14ac:dyDescent="0.25">
      <c r="A471" s="272" t="s">
        <v>182</v>
      </c>
      <c r="B471" s="272" t="s">
        <v>101</v>
      </c>
      <c r="C471" s="272" t="s">
        <v>206</v>
      </c>
      <c r="D471" s="272" t="s">
        <v>514</v>
      </c>
      <c r="E471" s="272" t="s">
        <v>980</v>
      </c>
      <c r="F471" s="273">
        <v>673</v>
      </c>
      <c r="G471" s="272" t="s">
        <v>981</v>
      </c>
      <c r="H471" s="272" t="s">
        <v>186</v>
      </c>
      <c r="I471" s="272" t="s">
        <v>54</v>
      </c>
      <c r="J471" s="272" t="s">
        <v>266</v>
      </c>
      <c r="K471" s="274">
        <v>42613</v>
      </c>
    </row>
    <row r="472" spans="1:11" ht="13.5" customHeight="1" x14ac:dyDescent="0.25">
      <c r="A472" s="272" t="s">
        <v>182</v>
      </c>
      <c r="B472" s="272" t="s">
        <v>101</v>
      </c>
      <c r="C472" s="272" t="s">
        <v>206</v>
      </c>
      <c r="D472" s="272" t="s">
        <v>514</v>
      </c>
      <c r="E472" s="272" t="s">
        <v>982</v>
      </c>
      <c r="F472" s="273">
        <v>674</v>
      </c>
      <c r="G472" s="272" t="s">
        <v>983</v>
      </c>
      <c r="H472" s="272" t="s">
        <v>186</v>
      </c>
      <c r="I472" s="272" t="s">
        <v>54</v>
      </c>
      <c r="J472" s="272" t="s">
        <v>266</v>
      </c>
      <c r="K472" s="274">
        <v>42613</v>
      </c>
    </row>
    <row r="473" spans="1:11" ht="13.5" customHeight="1" x14ac:dyDescent="0.25">
      <c r="A473" s="272" t="s">
        <v>183</v>
      </c>
      <c r="B473" s="272" t="s">
        <v>91</v>
      </c>
      <c r="C473" s="272" t="s">
        <v>214</v>
      </c>
      <c r="D473" s="272" t="s">
        <v>91</v>
      </c>
      <c r="E473" s="272" t="s">
        <v>984</v>
      </c>
      <c r="F473" s="273">
        <v>618</v>
      </c>
      <c r="G473" s="272" t="s">
        <v>985</v>
      </c>
      <c r="H473" s="272" t="s">
        <v>186</v>
      </c>
      <c r="I473" s="272" t="s">
        <v>54</v>
      </c>
      <c r="J473" s="272" t="s">
        <v>266</v>
      </c>
      <c r="K473" s="274">
        <v>42613</v>
      </c>
    </row>
    <row r="474" spans="1:11" ht="13.5" customHeight="1" x14ac:dyDescent="0.25">
      <c r="A474" s="272" t="s">
        <v>183</v>
      </c>
      <c r="B474" s="272" t="s">
        <v>91</v>
      </c>
      <c r="C474" s="272" t="s">
        <v>214</v>
      </c>
      <c r="D474" s="272" t="s">
        <v>91</v>
      </c>
      <c r="E474" s="272" t="s">
        <v>986</v>
      </c>
      <c r="F474" s="273">
        <v>643</v>
      </c>
      <c r="G474" s="272" t="s">
        <v>987</v>
      </c>
      <c r="H474" s="272" t="s">
        <v>186</v>
      </c>
      <c r="I474" s="272" t="s">
        <v>54</v>
      </c>
      <c r="J474" s="272" t="s">
        <v>266</v>
      </c>
      <c r="K474" s="274">
        <v>42613</v>
      </c>
    </row>
    <row r="475" spans="1:11" ht="13.5" customHeight="1" x14ac:dyDescent="0.25">
      <c r="A475" s="272" t="s">
        <v>183</v>
      </c>
      <c r="B475" s="272" t="s">
        <v>93</v>
      </c>
      <c r="C475" s="272" t="s">
        <v>211</v>
      </c>
      <c r="D475" s="272" t="s">
        <v>93</v>
      </c>
      <c r="E475" s="272" t="s">
        <v>988</v>
      </c>
      <c r="F475" s="273">
        <v>614</v>
      </c>
      <c r="G475" s="272" t="s">
        <v>989</v>
      </c>
      <c r="H475" s="272" t="s">
        <v>186</v>
      </c>
      <c r="I475" s="272" t="s">
        <v>54</v>
      </c>
      <c r="J475" s="272" t="s">
        <v>266</v>
      </c>
      <c r="K475" s="274">
        <v>42613</v>
      </c>
    </row>
    <row r="476" spans="1:11" ht="24.75" customHeight="1" x14ac:dyDescent="0.25">
      <c r="A476" s="272" t="s">
        <v>183</v>
      </c>
      <c r="B476" s="272" t="s">
        <v>93</v>
      </c>
      <c r="C476" s="272" t="s">
        <v>211</v>
      </c>
      <c r="D476" s="272" t="s">
        <v>93</v>
      </c>
      <c r="E476" s="272" t="s">
        <v>990</v>
      </c>
      <c r="F476" s="273">
        <v>617</v>
      </c>
      <c r="G476" s="272" t="s">
        <v>991</v>
      </c>
      <c r="H476" s="272" t="s">
        <v>186</v>
      </c>
      <c r="I476" s="272" t="s">
        <v>54</v>
      </c>
      <c r="J476" s="272" t="s">
        <v>266</v>
      </c>
      <c r="K476" s="274">
        <v>42613</v>
      </c>
    </row>
    <row r="477" spans="1:11" ht="24.75" customHeight="1" x14ac:dyDescent="0.25">
      <c r="A477" s="272" t="s">
        <v>183</v>
      </c>
      <c r="B477" s="272" t="s">
        <v>93</v>
      </c>
      <c r="C477" s="272" t="s">
        <v>211</v>
      </c>
      <c r="D477" s="272" t="s">
        <v>93</v>
      </c>
      <c r="E477" s="272" t="s">
        <v>992</v>
      </c>
      <c r="F477" s="273">
        <v>620</v>
      </c>
      <c r="G477" s="272" t="s">
        <v>993</v>
      </c>
      <c r="H477" s="272" t="s">
        <v>186</v>
      </c>
      <c r="I477" s="272" t="s">
        <v>54</v>
      </c>
      <c r="J477" s="272" t="s">
        <v>266</v>
      </c>
      <c r="K477" s="274">
        <v>42613</v>
      </c>
    </row>
    <row r="478" spans="1:11" ht="13.5" customHeight="1" x14ac:dyDescent="0.25">
      <c r="A478" s="272" t="s">
        <v>183</v>
      </c>
      <c r="B478" s="272" t="s">
        <v>93</v>
      </c>
      <c r="C478" s="272" t="s">
        <v>211</v>
      </c>
      <c r="D478" s="272" t="s">
        <v>93</v>
      </c>
      <c r="E478" s="272" t="s">
        <v>994</v>
      </c>
      <c r="F478" s="273">
        <v>628</v>
      </c>
      <c r="G478" s="272" t="s">
        <v>995</v>
      </c>
      <c r="H478" s="272" t="s">
        <v>186</v>
      </c>
      <c r="I478" s="272" t="s">
        <v>54</v>
      </c>
      <c r="J478" s="272" t="s">
        <v>266</v>
      </c>
      <c r="K478" s="274">
        <v>42613</v>
      </c>
    </row>
    <row r="479" spans="1:11" ht="13.5" customHeight="1" x14ac:dyDescent="0.25">
      <c r="A479" s="272" t="s">
        <v>183</v>
      </c>
      <c r="B479" s="272" t="s">
        <v>93</v>
      </c>
      <c r="C479" s="272" t="s">
        <v>211</v>
      </c>
      <c r="D479" s="272" t="s">
        <v>374</v>
      </c>
      <c r="E479" s="272" t="s">
        <v>996</v>
      </c>
      <c r="F479" s="273">
        <v>630</v>
      </c>
      <c r="G479" s="272" t="s">
        <v>997</v>
      </c>
      <c r="H479" s="272" t="s">
        <v>186</v>
      </c>
      <c r="I479" s="272" t="s">
        <v>54</v>
      </c>
      <c r="J479" s="272" t="s">
        <v>266</v>
      </c>
      <c r="K479" s="274">
        <v>42613</v>
      </c>
    </row>
    <row r="480" spans="1:11" ht="13.5" customHeight="1" x14ac:dyDescent="0.25">
      <c r="A480" s="272" t="s">
        <v>183</v>
      </c>
      <c r="B480" s="272" t="s">
        <v>102</v>
      </c>
      <c r="C480" s="272" t="s">
        <v>211</v>
      </c>
      <c r="D480" s="272" t="s">
        <v>998</v>
      </c>
      <c r="E480" s="272" t="s">
        <v>999</v>
      </c>
      <c r="F480" s="273">
        <v>631</v>
      </c>
      <c r="G480" s="272" t="s">
        <v>1000</v>
      </c>
      <c r="H480" s="272" t="s">
        <v>186</v>
      </c>
      <c r="I480" s="272" t="s">
        <v>54</v>
      </c>
      <c r="J480" s="272" t="s">
        <v>266</v>
      </c>
      <c r="K480" s="274">
        <v>42613</v>
      </c>
    </row>
    <row r="481" spans="1:11" ht="13.5" customHeight="1" x14ac:dyDescent="0.25">
      <c r="A481" s="272" t="s">
        <v>183</v>
      </c>
      <c r="B481" s="272" t="s">
        <v>116</v>
      </c>
      <c r="C481" s="272" t="s">
        <v>210</v>
      </c>
      <c r="D481" s="272" t="s">
        <v>644</v>
      </c>
      <c r="E481" s="272" t="s">
        <v>1001</v>
      </c>
      <c r="F481" s="273">
        <v>662</v>
      </c>
      <c r="G481" s="272" t="s">
        <v>1002</v>
      </c>
      <c r="H481" s="272" t="s">
        <v>186</v>
      </c>
      <c r="I481" s="272" t="s">
        <v>54</v>
      </c>
      <c r="J481" s="272" t="s">
        <v>266</v>
      </c>
      <c r="K481" s="274">
        <v>42613</v>
      </c>
    </row>
    <row r="482" spans="1:11" ht="13.5" customHeight="1" x14ac:dyDescent="0.25">
      <c r="A482" s="272" t="s">
        <v>183</v>
      </c>
      <c r="B482" s="272" t="s">
        <v>116</v>
      </c>
      <c r="C482" s="272" t="s">
        <v>210</v>
      </c>
      <c r="D482" s="272" t="s">
        <v>116</v>
      </c>
      <c r="E482" s="272" t="s">
        <v>1003</v>
      </c>
      <c r="F482" s="273">
        <v>604</v>
      </c>
      <c r="G482" s="272" t="s">
        <v>1004</v>
      </c>
      <c r="H482" s="272" t="s">
        <v>186</v>
      </c>
      <c r="I482" s="272" t="s">
        <v>54</v>
      </c>
      <c r="J482" s="272" t="s">
        <v>266</v>
      </c>
      <c r="K482" s="274">
        <v>42613</v>
      </c>
    </row>
    <row r="483" spans="1:11" ht="13.5" customHeight="1" x14ac:dyDescent="0.25">
      <c r="A483" s="272" t="s">
        <v>183</v>
      </c>
      <c r="B483" s="272" t="s">
        <v>116</v>
      </c>
      <c r="C483" s="272" t="s">
        <v>210</v>
      </c>
      <c r="D483" s="272" t="s">
        <v>116</v>
      </c>
      <c r="E483" s="272" t="s">
        <v>1005</v>
      </c>
      <c r="F483" s="273">
        <v>632</v>
      </c>
      <c r="G483" s="272" t="s">
        <v>1006</v>
      </c>
      <c r="H483" s="272" t="s">
        <v>186</v>
      </c>
      <c r="I483" s="272" t="s">
        <v>54</v>
      </c>
      <c r="J483" s="272" t="s">
        <v>266</v>
      </c>
      <c r="K483" s="274">
        <v>42613</v>
      </c>
    </row>
    <row r="484" spans="1:11" ht="13.5" customHeight="1" x14ac:dyDescent="0.25">
      <c r="A484" s="272" t="s">
        <v>182</v>
      </c>
      <c r="B484" s="272" t="s">
        <v>101</v>
      </c>
      <c r="C484" s="272" t="s">
        <v>206</v>
      </c>
      <c r="D484" s="272" t="s">
        <v>514</v>
      </c>
      <c r="E484" s="272" t="s">
        <v>515</v>
      </c>
      <c r="F484" s="273">
        <v>1578</v>
      </c>
      <c r="G484" s="272" t="s">
        <v>1007</v>
      </c>
      <c r="H484" s="272" t="s">
        <v>186</v>
      </c>
      <c r="I484" s="272" t="s">
        <v>54</v>
      </c>
      <c r="J484" s="272" t="s">
        <v>266</v>
      </c>
      <c r="K484" s="274">
        <v>42583</v>
      </c>
    </row>
    <row r="485" spans="1:11" ht="13.5" customHeight="1" x14ac:dyDescent="0.25">
      <c r="A485" s="272" t="s">
        <v>183</v>
      </c>
      <c r="B485" s="272" t="s">
        <v>91</v>
      </c>
      <c r="C485" s="272" t="s">
        <v>214</v>
      </c>
      <c r="D485" s="272" t="s">
        <v>91</v>
      </c>
      <c r="E485" s="272" t="s">
        <v>1008</v>
      </c>
      <c r="F485" s="273">
        <v>633</v>
      </c>
      <c r="G485" s="272" t="s">
        <v>1009</v>
      </c>
      <c r="H485" s="272" t="s">
        <v>186</v>
      </c>
      <c r="I485" s="272" t="s">
        <v>54</v>
      </c>
      <c r="J485" s="272" t="s">
        <v>266</v>
      </c>
      <c r="K485" s="274">
        <v>42583</v>
      </c>
    </row>
    <row r="486" spans="1:11" ht="13.5" customHeight="1" x14ac:dyDescent="0.25">
      <c r="A486" s="272" t="s">
        <v>183</v>
      </c>
      <c r="B486" s="272" t="s">
        <v>91</v>
      </c>
      <c r="C486" s="272" t="s">
        <v>214</v>
      </c>
      <c r="D486" s="272" t="s">
        <v>91</v>
      </c>
      <c r="E486" s="272" t="s">
        <v>1010</v>
      </c>
      <c r="F486" s="273">
        <v>634</v>
      </c>
      <c r="G486" s="272" t="s">
        <v>1011</v>
      </c>
      <c r="H486" s="272" t="s">
        <v>186</v>
      </c>
      <c r="I486" s="272" t="s">
        <v>54</v>
      </c>
      <c r="J486" s="272" t="s">
        <v>266</v>
      </c>
      <c r="K486" s="274">
        <v>42583</v>
      </c>
    </row>
    <row r="487" spans="1:11" ht="13.5" customHeight="1" x14ac:dyDescent="0.25">
      <c r="A487" s="272" t="s">
        <v>183</v>
      </c>
      <c r="B487" s="272" t="s">
        <v>91</v>
      </c>
      <c r="C487" s="272" t="s">
        <v>214</v>
      </c>
      <c r="D487" s="272" t="s">
        <v>91</v>
      </c>
      <c r="E487" s="272" t="s">
        <v>1012</v>
      </c>
      <c r="F487" s="273">
        <v>640</v>
      </c>
      <c r="G487" s="272" t="s">
        <v>1013</v>
      </c>
      <c r="H487" s="272" t="s">
        <v>186</v>
      </c>
      <c r="I487" s="272" t="s">
        <v>54</v>
      </c>
      <c r="J487" s="272" t="s">
        <v>266</v>
      </c>
      <c r="K487" s="274">
        <v>42583</v>
      </c>
    </row>
    <row r="488" spans="1:11" ht="13.5" customHeight="1" x14ac:dyDescent="0.25">
      <c r="A488" s="272" t="s">
        <v>183</v>
      </c>
      <c r="B488" s="272" t="s">
        <v>91</v>
      </c>
      <c r="C488" s="272" t="s">
        <v>214</v>
      </c>
      <c r="D488" s="272" t="s">
        <v>91</v>
      </c>
      <c r="E488" s="272" t="s">
        <v>1014</v>
      </c>
      <c r="F488" s="273">
        <v>644</v>
      </c>
      <c r="G488" s="272" t="s">
        <v>1015</v>
      </c>
      <c r="H488" s="272" t="s">
        <v>186</v>
      </c>
      <c r="I488" s="272" t="s">
        <v>54</v>
      </c>
      <c r="J488" s="272" t="s">
        <v>266</v>
      </c>
      <c r="K488" s="274">
        <v>42583</v>
      </c>
    </row>
    <row r="489" spans="1:11" ht="13.5" customHeight="1" x14ac:dyDescent="0.25">
      <c r="A489" s="272" t="s">
        <v>183</v>
      </c>
      <c r="B489" s="272" t="s">
        <v>91</v>
      </c>
      <c r="C489" s="272" t="s">
        <v>214</v>
      </c>
      <c r="D489" s="272" t="s">
        <v>91</v>
      </c>
      <c r="E489" s="272" t="s">
        <v>1016</v>
      </c>
      <c r="F489" s="273">
        <v>650</v>
      </c>
      <c r="G489" s="272" t="s">
        <v>1017</v>
      </c>
      <c r="H489" s="272" t="s">
        <v>186</v>
      </c>
      <c r="I489" s="272" t="s">
        <v>54</v>
      </c>
      <c r="J489" s="272" t="s">
        <v>266</v>
      </c>
      <c r="K489" s="274">
        <v>42583</v>
      </c>
    </row>
    <row r="490" spans="1:11" ht="13.5" customHeight="1" x14ac:dyDescent="0.25">
      <c r="A490" s="272" t="s">
        <v>183</v>
      </c>
      <c r="B490" s="272" t="s">
        <v>91</v>
      </c>
      <c r="C490" s="272" t="s">
        <v>214</v>
      </c>
      <c r="D490" s="272" t="s">
        <v>91</v>
      </c>
      <c r="E490" s="272" t="s">
        <v>1018</v>
      </c>
      <c r="F490" s="273">
        <v>654</v>
      </c>
      <c r="G490" s="272" t="s">
        <v>1019</v>
      </c>
      <c r="H490" s="272" t="s">
        <v>186</v>
      </c>
      <c r="I490" s="272" t="s">
        <v>54</v>
      </c>
      <c r="J490" s="272" t="s">
        <v>266</v>
      </c>
      <c r="K490" s="274">
        <v>42583</v>
      </c>
    </row>
    <row r="491" spans="1:11" ht="13.5" customHeight="1" x14ac:dyDescent="0.25">
      <c r="A491" s="272" t="s">
        <v>183</v>
      </c>
      <c r="B491" s="272" t="s">
        <v>91</v>
      </c>
      <c r="C491" s="272" t="s">
        <v>214</v>
      </c>
      <c r="D491" s="272" t="s">
        <v>91</v>
      </c>
      <c r="E491" s="272" t="s">
        <v>1020</v>
      </c>
      <c r="F491" s="273">
        <v>655</v>
      </c>
      <c r="G491" s="272" t="s">
        <v>1021</v>
      </c>
      <c r="H491" s="272" t="s">
        <v>186</v>
      </c>
      <c r="I491" s="272" t="s">
        <v>54</v>
      </c>
      <c r="J491" s="272" t="s">
        <v>266</v>
      </c>
      <c r="K491" s="274">
        <v>42583</v>
      </c>
    </row>
    <row r="492" spans="1:11" ht="13.5" customHeight="1" x14ac:dyDescent="0.25">
      <c r="A492" s="272" t="s">
        <v>183</v>
      </c>
      <c r="B492" s="272" t="s">
        <v>91</v>
      </c>
      <c r="C492" s="272" t="s">
        <v>214</v>
      </c>
      <c r="D492" s="272" t="s">
        <v>91</v>
      </c>
      <c r="E492" s="272" t="s">
        <v>1022</v>
      </c>
      <c r="F492" s="273">
        <v>658</v>
      </c>
      <c r="G492" s="272" t="s">
        <v>1023</v>
      </c>
      <c r="H492" s="272" t="s">
        <v>186</v>
      </c>
      <c r="I492" s="272" t="s">
        <v>54</v>
      </c>
      <c r="J492" s="272" t="s">
        <v>266</v>
      </c>
      <c r="K492" s="274">
        <v>42583</v>
      </c>
    </row>
    <row r="493" spans="1:11" ht="13.5" customHeight="1" x14ac:dyDescent="0.25">
      <c r="A493" s="272" t="s">
        <v>183</v>
      </c>
      <c r="B493" s="272" t="s">
        <v>91</v>
      </c>
      <c r="C493" s="272" t="s">
        <v>214</v>
      </c>
      <c r="D493" s="272" t="s">
        <v>91</v>
      </c>
      <c r="E493" s="272" t="s">
        <v>1024</v>
      </c>
      <c r="F493" s="273">
        <v>659</v>
      </c>
      <c r="G493" s="272" t="s">
        <v>1025</v>
      </c>
      <c r="H493" s="272" t="s">
        <v>186</v>
      </c>
      <c r="I493" s="272" t="s">
        <v>54</v>
      </c>
      <c r="J493" s="272" t="s">
        <v>266</v>
      </c>
      <c r="K493" s="274">
        <v>42583</v>
      </c>
    </row>
    <row r="494" spans="1:11" ht="13.5" customHeight="1" x14ac:dyDescent="0.25">
      <c r="A494" s="272" t="s">
        <v>183</v>
      </c>
      <c r="B494" s="272" t="s">
        <v>91</v>
      </c>
      <c r="C494" s="272" t="s">
        <v>214</v>
      </c>
      <c r="D494" s="272" t="s">
        <v>91</v>
      </c>
      <c r="E494" s="272" t="s">
        <v>1026</v>
      </c>
      <c r="F494" s="273">
        <v>660</v>
      </c>
      <c r="G494" s="272" t="s">
        <v>1027</v>
      </c>
      <c r="H494" s="272" t="s">
        <v>186</v>
      </c>
      <c r="I494" s="272" t="s">
        <v>54</v>
      </c>
      <c r="J494" s="272" t="s">
        <v>266</v>
      </c>
      <c r="K494" s="274">
        <v>42583</v>
      </c>
    </row>
    <row r="495" spans="1:11" ht="13.5" customHeight="1" x14ac:dyDescent="0.25">
      <c r="A495" s="272" t="s">
        <v>183</v>
      </c>
      <c r="B495" s="272" t="s">
        <v>91</v>
      </c>
      <c r="C495" s="272" t="s">
        <v>214</v>
      </c>
      <c r="D495" s="272" t="s">
        <v>91</v>
      </c>
      <c r="E495" s="272" t="s">
        <v>1028</v>
      </c>
      <c r="F495" s="273">
        <v>669</v>
      </c>
      <c r="G495" s="272" t="s">
        <v>1029</v>
      </c>
      <c r="H495" s="272" t="s">
        <v>186</v>
      </c>
      <c r="I495" s="272" t="s">
        <v>54</v>
      </c>
      <c r="J495" s="272" t="s">
        <v>266</v>
      </c>
      <c r="K495" s="274">
        <v>42583</v>
      </c>
    </row>
    <row r="496" spans="1:11" ht="13.5" customHeight="1" x14ac:dyDescent="0.25">
      <c r="A496" s="272" t="s">
        <v>183</v>
      </c>
      <c r="B496" s="272" t="s">
        <v>91</v>
      </c>
      <c r="C496" s="272" t="s">
        <v>214</v>
      </c>
      <c r="D496" s="272" t="s">
        <v>1030</v>
      </c>
      <c r="E496" s="272" t="s">
        <v>1031</v>
      </c>
      <c r="F496" s="273">
        <v>639</v>
      </c>
      <c r="G496" s="272" t="s">
        <v>1032</v>
      </c>
      <c r="H496" s="272" t="s">
        <v>186</v>
      </c>
      <c r="I496" s="272" t="s">
        <v>54</v>
      </c>
      <c r="J496" s="272" t="s">
        <v>266</v>
      </c>
      <c r="K496" s="274">
        <v>42583</v>
      </c>
    </row>
    <row r="497" spans="1:11" ht="13.5" customHeight="1" x14ac:dyDescent="0.25">
      <c r="A497" s="272" t="s">
        <v>183</v>
      </c>
      <c r="B497" s="272" t="s">
        <v>91</v>
      </c>
      <c r="C497" s="272" t="s">
        <v>214</v>
      </c>
      <c r="D497" s="272" t="s">
        <v>411</v>
      </c>
      <c r="E497" s="272" t="s">
        <v>1033</v>
      </c>
      <c r="F497" s="273">
        <v>1570</v>
      </c>
      <c r="G497" s="272" t="s">
        <v>1034</v>
      </c>
      <c r="H497" s="272" t="s">
        <v>186</v>
      </c>
      <c r="I497" s="272" t="s">
        <v>54</v>
      </c>
      <c r="J497" s="272" t="s">
        <v>266</v>
      </c>
      <c r="K497" s="274">
        <v>42583</v>
      </c>
    </row>
    <row r="498" spans="1:11" ht="13.5" customHeight="1" x14ac:dyDescent="0.25">
      <c r="A498" s="272" t="s">
        <v>183</v>
      </c>
      <c r="B498" s="272" t="s">
        <v>91</v>
      </c>
      <c r="C498" s="272" t="s">
        <v>214</v>
      </c>
      <c r="D498" s="272" t="s">
        <v>481</v>
      </c>
      <c r="E498" s="272" t="s">
        <v>1035</v>
      </c>
      <c r="F498" s="273">
        <v>637</v>
      </c>
      <c r="G498" s="272" t="s">
        <v>1036</v>
      </c>
      <c r="H498" s="272" t="s">
        <v>186</v>
      </c>
      <c r="I498" s="272" t="s">
        <v>54</v>
      </c>
      <c r="J498" s="272" t="s">
        <v>266</v>
      </c>
      <c r="K498" s="274">
        <v>42583</v>
      </c>
    </row>
    <row r="499" spans="1:11" ht="13.5" customHeight="1" x14ac:dyDescent="0.25">
      <c r="A499" s="272" t="s">
        <v>183</v>
      </c>
      <c r="B499" s="272" t="s">
        <v>91</v>
      </c>
      <c r="C499" s="272" t="s">
        <v>214</v>
      </c>
      <c r="D499" s="272" t="s">
        <v>481</v>
      </c>
      <c r="E499" s="272" t="s">
        <v>1037</v>
      </c>
      <c r="F499" s="273">
        <v>638</v>
      </c>
      <c r="G499" s="272" t="s">
        <v>1038</v>
      </c>
      <c r="H499" s="272" t="s">
        <v>186</v>
      </c>
      <c r="I499" s="272" t="s">
        <v>54</v>
      </c>
      <c r="J499" s="272" t="s">
        <v>266</v>
      </c>
      <c r="K499" s="274">
        <v>42583</v>
      </c>
    </row>
    <row r="500" spans="1:11" ht="13.5" customHeight="1" x14ac:dyDescent="0.25">
      <c r="A500" s="272" t="s">
        <v>183</v>
      </c>
      <c r="B500" s="272" t="s">
        <v>91</v>
      </c>
      <c r="C500" s="272" t="s">
        <v>214</v>
      </c>
      <c r="D500" s="272" t="s">
        <v>481</v>
      </c>
      <c r="E500" s="272" t="s">
        <v>1039</v>
      </c>
      <c r="F500" s="273">
        <v>1571</v>
      </c>
      <c r="G500" s="272" t="s">
        <v>1040</v>
      </c>
      <c r="H500" s="272" t="s">
        <v>186</v>
      </c>
      <c r="I500" s="272" t="s">
        <v>54</v>
      </c>
      <c r="J500" s="272" t="s">
        <v>266</v>
      </c>
      <c r="K500" s="274">
        <v>42583</v>
      </c>
    </row>
    <row r="501" spans="1:11" ht="13.5" customHeight="1" x14ac:dyDescent="0.25">
      <c r="A501" s="272" t="s">
        <v>183</v>
      </c>
      <c r="B501" s="272" t="s">
        <v>93</v>
      </c>
      <c r="C501" s="272" t="s">
        <v>211</v>
      </c>
      <c r="D501" s="272" t="s">
        <v>93</v>
      </c>
      <c r="E501" s="272" t="s">
        <v>1041</v>
      </c>
      <c r="F501" s="273">
        <v>657</v>
      </c>
      <c r="G501" s="272" t="s">
        <v>1042</v>
      </c>
      <c r="H501" s="272" t="s">
        <v>186</v>
      </c>
      <c r="I501" s="272" t="s">
        <v>54</v>
      </c>
      <c r="J501" s="272" t="s">
        <v>266</v>
      </c>
      <c r="K501" s="274">
        <v>42583</v>
      </c>
    </row>
    <row r="502" spans="1:11" ht="13.5" customHeight="1" x14ac:dyDescent="0.25">
      <c r="A502" s="272" t="s">
        <v>183</v>
      </c>
      <c r="B502" s="272" t="s">
        <v>93</v>
      </c>
      <c r="C502" s="272" t="s">
        <v>211</v>
      </c>
      <c r="D502" s="272" t="s">
        <v>93</v>
      </c>
      <c r="E502" s="272" t="s">
        <v>1043</v>
      </c>
      <c r="F502" s="273">
        <v>661</v>
      </c>
      <c r="G502" s="272" t="s">
        <v>1044</v>
      </c>
      <c r="H502" s="272" t="s">
        <v>186</v>
      </c>
      <c r="I502" s="272" t="s">
        <v>54</v>
      </c>
      <c r="J502" s="272" t="s">
        <v>266</v>
      </c>
      <c r="K502" s="274">
        <v>42583</v>
      </c>
    </row>
    <row r="503" spans="1:11" ht="13.5" customHeight="1" x14ac:dyDescent="0.25">
      <c r="A503" s="272" t="s">
        <v>183</v>
      </c>
      <c r="B503" s="272" t="s">
        <v>93</v>
      </c>
      <c r="C503" s="272" t="s">
        <v>211</v>
      </c>
      <c r="D503" s="272" t="s">
        <v>93</v>
      </c>
      <c r="E503" s="272" t="s">
        <v>1045</v>
      </c>
      <c r="F503" s="273">
        <v>663</v>
      </c>
      <c r="G503" s="272" t="s">
        <v>1046</v>
      </c>
      <c r="H503" s="272" t="s">
        <v>186</v>
      </c>
      <c r="I503" s="272" t="s">
        <v>54</v>
      </c>
      <c r="J503" s="272" t="s">
        <v>266</v>
      </c>
      <c r="K503" s="274">
        <v>42583</v>
      </c>
    </row>
    <row r="504" spans="1:11" ht="13.5" customHeight="1" x14ac:dyDescent="0.25">
      <c r="A504" s="272" t="s">
        <v>183</v>
      </c>
      <c r="B504" s="272" t="s">
        <v>93</v>
      </c>
      <c r="C504" s="272" t="s">
        <v>211</v>
      </c>
      <c r="D504" s="272" t="s">
        <v>93</v>
      </c>
      <c r="E504" s="272" t="s">
        <v>1047</v>
      </c>
      <c r="F504" s="273">
        <v>667</v>
      </c>
      <c r="G504" s="272" t="s">
        <v>1048</v>
      </c>
      <c r="H504" s="272" t="s">
        <v>186</v>
      </c>
      <c r="I504" s="272" t="s">
        <v>54</v>
      </c>
      <c r="J504" s="272" t="s">
        <v>266</v>
      </c>
      <c r="K504" s="274">
        <v>42583</v>
      </c>
    </row>
    <row r="505" spans="1:11" ht="13.5" customHeight="1" x14ac:dyDescent="0.25">
      <c r="A505" s="272" t="s">
        <v>183</v>
      </c>
      <c r="B505" s="272" t="s">
        <v>93</v>
      </c>
      <c r="C505" s="272" t="s">
        <v>211</v>
      </c>
      <c r="D505" s="272" t="s">
        <v>93</v>
      </c>
      <c r="E505" s="272" t="s">
        <v>1049</v>
      </c>
      <c r="F505" s="273">
        <v>1569</v>
      </c>
      <c r="G505" s="272" t="s">
        <v>1050</v>
      </c>
      <c r="H505" s="272" t="s">
        <v>186</v>
      </c>
      <c r="I505" s="272" t="s">
        <v>54</v>
      </c>
      <c r="J505" s="272" t="s">
        <v>266</v>
      </c>
      <c r="K505" s="274">
        <v>42583</v>
      </c>
    </row>
    <row r="506" spans="1:11" ht="13.5" customHeight="1" x14ac:dyDescent="0.25">
      <c r="A506" s="272" t="s">
        <v>183</v>
      </c>
      <c r="B506" s="272" t="s">
        <v>93</v>
      </c>
      <c r="C506" s="272" t="s">
        <v>211</v>
      </c>
      <c r="D506" s="272" t="s">
        <v>211</v>
      </c>
      <c r="E506" s="272" t="s">
        <v>1051</v>
      </c>
      <c r="F506" s="273">
        <v>672</v>
      </c>
      <c r="G506" s="272" t="s">
        <v>1052</v>
      </c>
      <c r="H506" s="272" t="s">
        <v>186</v>
      </c>
      <c r="I506" s="272" t="s">
        <v>54</v>
      </c>
      <c r="J506" s="272" t="s">
        <v>266</v>
      </c>
      <c r="K506" s="274">
        <v>42583</v>
      </c>
    </row>
    <row r="507" spans="1:11" ht="13.5" customHeight="1" x14ac:dyDescent="0.25">
      <c r="A507" s="272" t="s">
        <v>183</v>
      </c>
      <c r="B507" s="272" t="s">
        <v>93</v>
      </c>
      <c r="C507" s="272" t="s">
        <v>211</v>
      </c>
      <c r="D507" s="272" t="s">
        <v>1053</v>
      </c>
      <c r="E507" s="272" t="s">
        <v>1054</v>
      </c>
      <c r="F507" s="273">
        <v>664</v>
      </c>
      <c r="G507" s="272" t="s">
        <v>1055</v>
      </c>
      <c r="H507" s="272" t="s">
        <v>186</v>
      </c>
      <c r="I507" s="272" t="s">
        <v>54</v>
      </c>
      <c r="J507" s="272" t="s">
        <v>266</v>
      </c>
      <c r="K507" s="274">
        <v>42583</v>
      </c>
    </row>
    <row r="508" spans="1:11" ht="13.5" customHeight="1" x14ac:dyDescent="0.25">
      <c r="A508" s="272" t="s">
        <v>183</v>
      </c>
      <c r="B508" s="272" t="s">
        <v>93</v>
      </c>
      <c r="C508" s="272" t="s">
        <v>211</v>
      </c>
      <c r="D508" s="272" t="s">
        <v>1053</v>
      </c>
      <c r="E508" s="272" t="s">
        <v>1056</v>
      </c>
      <c r="F508" s="273">
        <v>665</v>
      </c>
      <c r="G508" s="272" t="s">
        <v>1057</v>
      </c>
      <c r="H508" s="272" t="s">
        <v>186</v>
      </c>
      <c r="I508" s="272" t="s">
        <v>54</v>
      </c>
      <c r="J508" s="272" t="s">
        <v>266</v>
      </c>
      <c r="K508" s="274">
        <v>42583</v>
      </c>
    </row>
    <row r="509" spans="1:11" ht="13.5" customHeight="1" x14ac:dyDescent="0.25">
      <c r="A509" s="272" t="s">
        <v>183</v>
      </c>
      <c r="B509" s="272" t="s">
        <v>93</v>
      </c>
      <c r="C509" s="272" t="s">
        <v>211</v>
      </c>
      <c r="D509" s="272" t="s">
        <v>1053</v>
      </c>
      <c r="E509" s="272" t="s">
        <v>1058</v>
      </c>
      <c r="F509" s="273">
        <v>1568</v>
      </c>
      <c r="G509" s="272" t="s">
        <v>1059</v>
      </c>
      <c r="H509" s="272" t="s">
        <v>186</v>
      </c>
      <c r="I509" s="272" t="s">
        <v>54</v>
      </c>
      <c r="J509" s="272" t="s">
        <v>266</v>
      </c>
      <c r="K509" s="274">
        <v>42583</v>
      </c>
    </row>
    <row r="510" spans="1:11" ht="13.5" customHeight="1" x14ac:dyDescent="0.25">
      <c r="A510" s="272" t="s">
        <v>183</v>
      </c>
      <c r="B510" s="272" t="s">
        <v>93</v>
      </c>
      <c r="C510" s="272" t="s">
        <v>211</v>
      </c>
      <c r="D510" s="272" t="s">
        <v>1060</v>
      </c>
      <c r="E510" s="272" t="s">
        <v>1061</v>
      </c>
      <c r="F510" s="273">
        <v>670</v>
      </c>
      <c r="G510" s="272" t="s">
        <v>1062</v>
      </c>
      <c r="H510" s="272" t="s">
        <v>186</v>
      </c>
      <c r="I510" s="272" t="s">
        <v>54</v>
      </c>
      <c r="J510" s="272" t="s">
        <v>266</v>
      </c>
      <c r="K510" s="274">
        <v>42583</v>
      </c>
    </row>
    <row r="511" spans="1:11" ht="13.5" customHeight="1" x14ac:dyDescent="0.25">
      <c r="A511" s="272" t="s">
        <v>183</v>
      </c>
      <c r="B511" s="272" t="s">
        <v>93</v>
      </c>
      <c r="C511" s="272" t="s">
        <v>211</v>
      </c>
      <c r="D511" s="272" t="s">
        <v>374</v>
      </c>
      <c r="E511" s="272" t="s">
        <v>1063</v>
      </c>
      <c r="F511" s="273">
        <v>611</v>
      </c>
      <c r="G511" s="272" t="s">
        <v>1064</v>
      </c>
      <c r="H511" s="272" t="s">
        <v>186</v>
      </c>
      <c r="I511" s="272" t="s">
        <v>54</v>
      </c>
      <c r="J511" s="272" t="s">
        <v>266</v>
      </c>
      <c r="K511" s="274">
        <v>42583</v>
      </c>
    </row>
    <row r="512" spans="1:11" ht="13.5" customHeight="1" x14ac:dyDescent="0.25">
      <c r="A512" s="272" t="s">
        <v>183</v>
      </c>
      <c r="B512" s="272" t="s">
        <v>102</v>
      </c>
      <c r="C512" s="272" t="s">
        <v>211</v>
      </c>
      <c r="D512" s="272" t="s">
        <v>766</v>
      </c>
      <c r="E512" s="272" t="s">
        <v>1065</v>
      </c>
      <c r="F512" s="273">
        <v>666</v>
      </c>
      <c r="G512" s="272" t="s">
        <v>1066</v>
      </c>
      <c r="H512" s="272" t="s">
        <v>186</v>
      </c>
      <c r="I512" s="272" t="s">
        <v>54</v>
      </c>
      <c r="J512" s="272" t="s">
        <v>266</v>
      </c>
      <c r="K512" s="274">
        <v>42583</v>
      </c>
    </row>
    <row r="513" spans="1:11" ht="13.5" customHeight="1" x14ac:dyDescent="0.25">
      <c r="A513" s="272" t="s">
        <v>183</v>
      </c>
      <c r="B513" s="272" t="s">
        <v>116</v>
      </c>
      <c r="C513" s="272" t="s">
        <v>210</v>
      </c>
      <c r="D513" s="272" t="s">
        <v>644</v>
      </c>
      <c r="E513" s="272" t="s">
        <v>1067</v>
      </c>
      <c r="F513" s="273">
        <v>1574</v>
      </c>
      <c r="G513" s="272" t="s">
        <v>1068</v>
      </c>
      <c r="H513" s="272" t="s">
        <v>186</v>
      </c>
      <c r="I513" s="272" t="s">
        <v>54</v>
      </c>
      <c r="J513" s="272" t="s">
        <v>266</v>
      </c>
      <c r="K513" s="274">
        <v>42583</v>
      </c>
    </row>
    <row r="514" spans="1:11" ht="13.5" customHeight="1" x14ac:dyDescent="0.25">
      <c r="A514" s="272" t="s">
        <v>183</v>
      </c>
      <c r="B514" s="272" t="s">
        <v>116</v>
      </c>
      <c r="C514" s="272" t="s">
        <v>210</v>
      </c>
      <c r="D514" s="272" t="s">
        <v>116</v>
      </c>
      <c r="E514" s="272" t="s">
        <v>1069</v>
      </c>
      <c r="F514" s="273">
        <v>636</v>
      </c>
      <c r="G514" s="272" t="s">
        <v>1070</v>
      </c>
      <c r="H514" s="272" t="s">
        <v>186</v>
      </c>
      <c r="I514" s="272" t="s">
        <v>54</v>
      </c>
      <c r="J514" s="272" t="s">
        <v>266</v>
      </c>
      <c r="K514" s="274">
        <v>42583</v>
      </c>
    </row>
    <row r="515" spans="1:11" ht="13.5" customHeight="1" x14ac:dyDescent="0.25">
      <c r="A515" s="272" t="s">
        <v>183</v>
      </c>
      <c r="B515" s="272" t="s">
        <v>116</v>
      </c>
      <c r="C515" s="272" t="s">
        <v>210</v>
      </c>
      <c r="D515" s="272" t="s">
        <v>116</v>
      </c>
      <c r="E515" s="272" t="s">
        <v>1071</v>
      </c>
      <c r="F515" s="273">
        <v>645</v>
      </c>
      <c r="G515" s="272" t="s">
        <v>1072</v>
      </c>
      <c r="H515" s="272" t="s">
        <v>186</v>
      </c>
      <c r="I515" s="272" t="s">
        <v>54</v>
      </c>
      <c r="J515" s="272" t="s">
        <v>266</v>
      </c>
      <c r="K515" s="274">
        <v>42583</v>
      </c>
    </row>
    <row r="516" spans="1:11" ht="13.5" customHeight="1" x14ac:dyDescent="0.25">
      <c r="A516" s="272" t="s">
        <v>183</v>
      </c>
      <c r="B516" s="272" t="s">
        <v>116</v>
      </c>
      <c r="C516" s="272" t="s">
        <v>210</v>
      </c>
      <c r="D516" s="272" t="s">
        <v>116</v>
      </c>
      <c r="E516" s="272" t="s">
        <v>1073</v>
      </c>
      <c r="F516" s="273">
        <v>646</v>
      </c>
      <c r="G516" s="272" t="s">
        <v>1074</v>
      </c>
      <c r="H516" s="272" t="s">
        <v>186</v>
      </c>
      <c r="I516" s="272" t="s">
        <v>54</v>
      </c>
      <c r="J516" s="272" t="s">
        <v>266</v>
      </c>
      <c r="K516" s="274">
        <v>42583</v>
      </c>
    </row>
    <row r="517" spans="1:11" ht="13.5" customHeight="1" x14ac:dyDescent="0.25">
      <c r="A517" s="272" t="s">
        <v>183</v>
      </c>
      <c r="B517" s="272" t="s">
        <v>116</v>
      </c>
      <c r="C517" s="272" t="s">
        <v>210</v>
      </c>
      <c r="D517" s="272" t="s">
        <v>116</v>
      </c>
      <c r="E517" s="272" t="s">
        <v>1075</v>
      </c>
      <c r="F517" s="273">
        <v>656</v>
      </c>
      <c r="G517" s="272" t="s">
        <v>1076</v>
      </c>
      <c r="H517" s="272" t="s">
        <v>186</v>
      </c>
      <c r="I517" s="272" t="s">
        <v>54</v>
      </c>
      <c r="J517" s="272" t="s">
        <v>266</v>
      </c>
      <c r="K517" s="274">
        <v>42583</v>
      </c>
    </row>
    <row r="518" spans="1:11" ht="13.5" customHeight="1" x14ac:dyDescent="0.25">
      <c r="A518" s="272" t="s">
        <v>183</v>
      </c>
      <c r="B518" s="272" t="s">
        <v>116</v>
      </c>
      <c r="C518" s="272" t="s">
        <v>210</v>
      </c>
      <c r="D518" s="272" t="s">
        <v>116</v>
      </c>
      <c r="E518" s="272" t="s">
        <v>1077</v>
      </c>
      <c r="F518" s="273">
        <v>1567</v>
      </c>
      <c r="G518" s="272" t="s">
        <v>1078</v>
      </c>
      <c r="H518" s="272" t="s">
        <v>186</v>
      </c>
      <c r="I518" s="272" t="s">
        <v>54</v>
      </c>
      <c r="J518" s="272" t="s">
        <v>266</v>
      </c>
      <c r="K518" s="274">
        <v>42583</v>
      </c>
    </row>
    <row r="519" spans="1:11" ht="13.5" customHeight="1" x14ac:dyDescent="0.25">
      <c r="A519" s="272" t="s">
        <v>183</v>
      </c>
      <c r="B519" s="272" t="s">
        <v>116</v>
      </c>
      <c r="C519" s="272" t="s">
        <v>210</v>
      </c>
      <c r="D519" s="272" t="s">
        <v>116</v>
      </c>
      <c r="E519" s="272" t="s">
        <v>1079</v>
      </c>
      <c r="F519" s="273">
        <v>1572</v>
      </c>
      <c r="G519" s="272" t="s">
        <v>1080</v>
      </c>
      <c r="H519" s="272" t="s">
        <v>186</v>
      </c>
      <c r="I519" s="272" t="s">
        <v>54</v>
      </c>
      <c r="J519" s="272" t="s">
        <v>266</v>
      </c>
      <c r="K519" s="274">
        <v>42583</v>
      </c>
    </row>
    <row r="520" spans="1:11" ht="13.5" customHeight="1" x14ac:dyDescent="0.25">
      <c r="A520" s="272" t="s">
        <v>183</v>
      </c>
      <c r="B520" s="272" t="s">
        <v>116</v>
      </c>
      <c r="C520" s="272" t="s">
        <v>210</v>
      </c>
      <c r="D520" s="272" t="s">
        <v>116</v>
      </c>
      <c r="E520" s="272" t="s">
        <v>1081</v>
      </c>
      <c r="F520" s="273">
        <v>1576</v>
      </c>
      <c r="G520" s="272" t="s">
        <v>1082</v>
      </c>
      <c r="H520" s="272" t="s">
        <v>186</v>
      </c>
      <c r="I520" s="272" t="s">
        <v>54</v>
      </c>
      <c r="J520" s="272" t="s">
        <v>266</v>
      </c>
      <c r="K520" s="274">
        <v>42583</v>
      </c>
    </row>
    <row r="521" spans="1:11" ht="13.5" customHeight="1" x14ac:dyDescent="0.25">
      <c r="A521" s="272" t="s">
        <v>179</v>
      </c>
      <c r="B521" s="272" t="s">
        <v>97</v>
      </c>
      <c r="C521" s="272" t="s">
        <v>215</v>
      </c>
      <c r="D521" s="272" t="s">
        <v>97</v>
      </c>
      <c r="E521" s="272" t="s">
        <v>1083</v>
      </c>
      <c r="F521" s="273">
        <v>224</v>
      </c>
      <c r="G521" s="272" t="s">
        <v>1084</v>
      </c>
      <c r="H521" s="272" t="s">
        <v>186</v>
      </c>
      <c r="I521" s="272" t="s">
        <v>86</v>
      </c>
      <c r="J521" s="272" t="s">
        <v>266</v>
      </c>
      <c r="K521" s="274">
        <v>42551</v>
      </c>
    </row>
    <row r="522" spans="1:11" ht="13.5" customHeight="1" x14ac:dyDescent="0.25">
      <c r="A522" s="272" t="s">
        <v>179</v>
      </c>
      <c r="B522" s="272" t="s">
        <v>103</v>
      </c>
      <c r="C522" s="272" t="s">
        <v>215</v>
      </c>
      <c r="D522" s="272" t="s">
        <v>310</v>
      </c>
      <c r="E522" s="272" t="s">
        <v>1085</v>
      </c>
      <c r="F522" s="273">
        <v>190</v>
      </c>
      <c r="G522" s="272" t="s">
        <v>1086</v>
      </c>
      <c r="H522" s="272" t="s">
        <v>186</v>
      </c>
      <c r="I522" s="272" t="s">
        <v>86</v>
      </c>
      <c r="J522" s="272" t="s">
        <v>266</v>
      </c>
      <c r="K522" s="274">
        <v>42551</v>
      </c>
    </row>
    <row r="523" spans="1:11" ht="13.5" customHeight="1" x14ac:dyDescent="0.25">
      <c r="A523" s="272" t="s">
        <v>179</v>
      </c>
      <c r="B523" s="272" t="s">
        <v>103</v>
      </c>
      <c r="C523" s="272" t="s">
        <v>215</v>
      </c>
      <c r="D523" s="272" t="s">
        <v>310</v>
      </c>
      <c r="E523" s="272" t="s">
        <v>1085</v>
      </c>
      <c r="F523" s="273">
        <v>324</v>
      </c>
      <c r="G523" s="272" t="s">
        <v>1087</v>
      </c>
      <c r="H523" s="272" t="s">
        <v>186</v>
      </c>
      <c r="I523" s="272" t="s">
        <v>86</v>
      </c>
      <c r="J523" s="272" t="s">
        <v>266</v>
      </c>
      <c r="K523" s="274">
        <v>42551</v>
      </c>
    </row>
    <row r="524" spans="1:11" ht="13.5" customHeight="1" x14ac:dyDescent="0.25">
      <c r="A524" s="272" t="s">
        <v>179</v>
      </c>
      <c r="B524" s="272" t="s">
        <v>104</v>
      </c>
      <c r="C524" s="272" t="s">
        <v>215</v>
      </c>
      <c r="D524" s="272" t="s">
        <v>577</v>
      </c>
      <c r="E524" s="272" t="s">
        <v>849</v>
      </c>
      <c r="F524" s="273">
        <v>366</v>
      </c>
      <c r="G524" s="272" t="s">
        <v>1088</v>
      </c>
      <c r="H524" s="272" t="s">
        <v>186</v>
      </c>
      <c r="I524" s="272" t="s">
        <v>86</v>
      </c>
      <c r="J524" s="272" t="s">
        <v>266</v>
      </c>
      <c r="K524" s="274">
        <v>42551</v>
      </c>
    </row>
    <row r="525" spans="1:11" ht="13.5" customHeight="1" x14ac:dyDescent="0.25">
      <c r="A525" s="272" t="s">
        <v>179</v>
      </c>
      <c r="B525" s="272" t="s">
        <v>117</v>
      </c>
      <c r="C525" s="272" t="s">
        <v>212</v>
      </c>
      <c r="D525" s="272" t="s">
        <v>117</v>
      </c>
      <c r="E525" s="272" t="s">
        <v>1089</v>
      </c>
      <c r="F525" s="273">
        <v>329</v>
      </c>
      <c r="G525" s="272" t="s">
        <v>1090</v>
      </c>
      <c r="H525" s="272" t="s">
        <v>186</v>
      </c>
      <c r="I525" s="272" t="s">
        <v>86</v>
      </c>
      <c r="J525" s="272" t="s">
        <v>266</v>
      </c>
      <c r="K525" s="274">
        <v>42551</v>
      </c>
    </row>
    <row r="526" spans="1:11" ht="13.5" customHeight="1" x14ac:dyDescent="0.25">
      <c r="A526" s="272" t="s">
        <v>180</v>
      </c>
      <c r="B526" s="272" t="s">
        <v>95</v>
      </c>
      <c r="C526" s="272" t="s">
        <v>213</v>
      </c>
      <c r="D526" s="272" t="s">
        <v>466</v>
      </c>
      <c r="E526" s="272" t="s">
        <v>824</v>
      </c>
      <c r="F526" s="273">
        <v>24</v>
      </c>
      <c r="G526" s="272" t="s">
        <v>844</v>
      </c>
      <c r="H526" s="272" t="s">
        <v>187</v>
      </c>
      <c r="I526" s="272" t="s">
        <v>88</v>
      </c>
      <c r="J526" s="272" t="s">
        <v>266</v>
      </c>
      <c r="K526" s="274">
        <v>42551</v>
      </c>
    </row>
    <row r="527" spans="1:11" ht="13.5" customHeight="1" x14ac:dyDescent="0.25">
      <c r="A527" s="272" t="s">
        <v>180</v>
      </c>
      <c r="B527" s="272" t="s">
        <v>121</v>
      </c>
      <c r="C527" s="272" t="s">
        <v>213</v>
      </c>
      <c r="D527" s="272" t="s">
        <v>272</v>
      </c>
      <c r="E527" s="272" t="s">
        <v>913</v>
      </c>
      <c r="F527" s="273">
        <v>30</v>
      </c>
      <c r="G527" s="272" t="s">
        <v>806</v>
      </c>
      <c r="H527" s="272" t="s">
        <v>187</v>
      </c>
      <c r="I527" s="272" t="s">
        <v>88</v>
      </c>
      <c r="J527" s="272" t="s">
        <v>266</v>
      </c>
      <c r="K527" s="274">
        <v>42551</v>
      </c>
    </row>
    <row r="528" spans="1:11" ht="13.5" customHeight="1" x14ac:dyDescent="0.25">
      <c r="A528" s="272" t="s">
        <v>180</v>
      </c>
      <c r="B528" s="272" t="s">
        <v>121</v>
      </c>
      <c r="C528" s="272" t="s">
        <v>213</v>
      </c>
      <c r="D528" s="272" t="s">
        <v>272</v>
      </c>
      <c r="E528" s="272" t="s">
        <v>534</v>
      </c>
      <c r="F528" s="273">
        <v>219</v>
      </c>
      <c r="G528" s="272" t="s">
        <v>1091</v>
      </c>
      <c r="H528" s="272" t="s">
        <v>186</v>
      </c>
      <c r="I528" s="272" t="s">
        <v>86</v>
      </c>
      <c r="J528" s="272" t="s">
        <v>266</v>
      </c>
      <c r="K528" s="274">
        <v>42551</v>
      </c>
    </row>
    <row r="529" spans="1:11" ht="24.75" customHeight="1" x14ac:dyDescent="0.25">
      <c r="A529" s="272" t="s">
        <v>180</v>
      </c>
      <c r="B529" s="272" t="s">
        <v>121</v>
      </c>
      <c r="C529" s="272" t="s">
        <v>213</v>
      </c>
      <c r="D529" s="272" t="s">
        <v>422</v>
      </c>
      <c r="E529" s="272" t="s">
        <v>1092</v>
      </c>
      <c r="F529" s="273">
        <v>204</v>
      </c>
      <c r="G529" s="272" t="s">
        <v>1093</v>
      </c>
      <c r="H529" s="272" t="s">
        <v>187</v>
      </c>
      <c r="I529" s="272" t="s">
        <v>88</v>
      </c>
      <c r="J529" s="272" t="s">
        <v>266</v>
      </c>
      <c r="K529" s="274">
        <v>42551</v>
      </c>
    </row>
    <row r="530" spans="1:11" ht="13.5" customHeight="1" x14ac:dyDescent="0.25">
      <c r="A530" s="272" t="s">
        <v>180</v>
      </c>
      <c r="B530" s="272" t="s">
        <v>121</v>
      </c>
      <c r="C530" s="272" t="s">
        <v>213</v>
      </c>
      <c r="D530" s="272" t="s">
        <v>422</v>
      </c>
      <c r="E530" s="272" t="s">
        <v>1092</v>
      </c>
      <c r="F530" s="273">
        <v>205</v>
      </c>
      <c r="G530" s="272" t="s">
        <v>1094</v>
      </c>
      <c r="H530" s="272" t="s">
        <v>186</v>
      </c>
      <c r="I530" s="272" t="s">
        <v>86</v>
      </c>
      <c r="J530" s="272" t="s">
        <v>266</v>
      </c>
      <c r="K530" s="274">
        <v>42551</v>
      </c>
    </row>
    <row r="531" spans="1:11" ht="13.5" customHeight="1" x14ac:dyDescent="0.25">
      <c r="A531" s="272" t="s">
        <v>180</v>
      </c>
      <c r="B531" s="272" t="s">
        <v>121</v>
      </c>
      <c r="C531" s="272" t="s">
        <v>213</v>
      </c>
      <c r="D531" s="272" t="s">
        <v>422</v>
      </c>
      <c r="E531" s="272" t="s">
        <v>1092</v>
      </c>
      <c r="F531" s="273">
        <v>206</v>
      </c>
      <c r="G531" s="272" t="s">
        <v>834</v>
      </c>
      <c r="H531" s="272" t="s">
        <v>186</v>
      </c>
      <c r="I531" s="272" t="s">
        <v>86</v>
      </c>
      <c r="J531" s="272" t="s">
        <v>266</v>
      </c>
      <c r="K531" s="274">
        <v>42551</v>
      </c>
    </row>
    <row r="532" spans="1:11" ht="13.5" customHeight="1" x14ac:dyDescent="0.25">
      <c r="A532" s="272" t="s">
        <v>180</v>
      </c>
      <c r="B532" s="272" t="s">
        <v>121</v>
      </c>
      <c r="C532" s="272" t="s">
        <v>213</v>
      </c>
      <c r="D532" s="272" t="s">
        <v>422</v>
      </c>
      <c r="E532" s="272" t="s">
        <v>1092</v>
      </c>
      <c r="F532" s="273">
        <v>260</v>
      </c>
      <c r="G532" s="272" t="s">
        <v>1095</v>
      </c>
      <c r="H532" s="272" t="s">
        <v>186</v>
      </c>
      <c r="I532" s="272" t="s">
        <v>86</v>
      </c>
      <c r="J532" s="272" t="s">
        <v>266</v>
      </c>
      <c r="K532" s="274">
        <v>42551</v>
      </c>
    </row>
    <row r="533" spans="1:11" ht="13.5" customHeight="1" x14ac:dyDescent="0.25">
      <c r="A533" s="272" t="s">
        <v>180</v>
      </c>
      <c r="B533" s="272" t="s">
        <v>121</v>
      </c>
      <c r="C533" s="272" t="s">
        <v>213</v>
      </c>
      <c r="D533" s="272" t="s">
        <v>303</v>
      </c>
      <c r="E533" s="272" t="s">
        <v>929</v>
      </c>
      <c r="F533" s="273">
        <v>182</v>
      </c>
      <c r="G533" s="272" t="s">
        <v>1096</v>
      </c>
      <c r="H533" s="272" t="s">
        <v>186</v>
      </c>
      <c r="I533" s="272" t="s">
        <v>86</v>
      </c>
      <c r="J533" s="272" t="s">
        <v>266</v>
      </c>
      <c r="K533" s="274">
        <v>42551</v>
      </c>
    </row>
    <row r="534" spans="1:11" ht="13.5" customHeight="1" x14ac:dyDescent="0.25">
      <c r="A534" s="272" t="s">
        <v>180</v>
      </c>
      <c r="B534" s="272" t="s">
        <v>121</v>
      </c>
      <c r="C534" s="272" t="s">
        <v>213</v>
      </c>
      <c r="D534" s="272" t="s">
        <v>303</v>
      </c>
      <c r="E534" s="272" t="s">
        <v>929</v>
      </c>
      <c r="F534" s="273">
        <v>183</v>
      </c>
      <c r="G534" s="272" t="s">
        <v>1097</v>
      </c>
      <c r="H534" s="272" t="s">
        <v>186</v>
      </c>
      <c r="I534" s="272" t="s">
        <v>86</v>
      </c>
      <c r="J534" s="272" t="s">
        <v>266</v>
      </c>
      <c r="K534" s="274">
        <v>42551</v>
      </c>
    </row>
    <row r="535" spans="1:11" ht="13.5" customHeight="1" x14ac:dyDescent="0.25">
      <c r="A535" s="272" t="s">
        <v>180</v>
      </c>
      <c r="B535" s="272" t="s">
        <v>121</v>
      </c>
      <c r="C535" s="272" t="s">
        <v>213</v>
      </c>
      <c r="D535" s="272" t="s">
        <v>275</v>
      </c>
      <c r="E535" s="272" t="s">
        <v>904</v>
      </c>
      <c r="F535" s="273">
        <v>217</v>
      </c>
      <c r="G535" s="272" t="s">
        <v>1098</v>
      </c>
      <c r="H535" s="272" t="s">
        <v>186</v>
      </c>
      <c r="I535" s="272" t="s">
        <v>86</v>
      </c>
      <c r="J535" s="272" t="s">
        <v>266</v>
      </c>
      <c r="K535" s="274">
        <v>42551</v>
      </c>
    </row>
    <row r="536" spans="1:11" ht="13.5" customHeight="1" x14ac:dyDescent="0.25">
      <c r="A536" s="272" t="s">
        <v>180</v>
      </c>
      <c r="B536" s="272" t="s">
        <v>121</v>
      </c>
      <c r="C536" s="272" t="s">
        <v>213</v>
      </c>
      <c r="D536" s="272" t="s">
        <v>275</v>
      </c>
      <c r="E536" s="272" t="s">
        <v>904</v>
      </c>
      <c r="F536" s="273">
        <v>218</v>
      </c>
      <c r="G536" s="272" t="s">
        <v>1099</v>
      </c>
      <c r="H536" s="272" t="s">
        <v>186</v>
      </c>
      <c r="I536" s="272" t="s">
        <v>86</v>
      </c>
      <c r="J536" s="272" t="s">
        <v>266</v>
      </c>
      <c r="K536" s="274">
        <v>42551</v>
      </c>
    </row>
    <row r="537" spans="1:11" ht="13.5" customHeight="1" x14ac:dyDescent="0.25">
      <c r="A537" s="272" t="s">
        <v>180</v>
      </c>
      <c r="B537" s="272" t="s">
        <v>121</v>
      </c>
      <c r="C537" s="272" t="s">
        <v>213</v>
      </c>
      <c r="D537" s="272" t="s">
        <v>278</v>
      </c>
      <c r="E537" s="272" t="s">
        <v>936</v>
      </c>
      <c r="F537" s="273">
        <v>31</v>
      </c>
      <c r="G537" s="272" t="s">
        <v>1100</v>
      </c>
      <c r="H537" s="272" t="s">
        <v>187</v>
      </c>
      <c r="I537" s="272" t="s">
        <v>88</v>
      </c>
      <c r="J537" s="272" t="s">
        <v>266</v>
      </c>
      <c r="K537" s="274">
        <v>42551</v>
      </c>
    </row>
    <row r="538" spans="1:11" ht="13.5" customHeight="1" x14ac:dyDescent="0.25">
      <c r="A538" s="272" t="s">
        <v>180</v>
      </c>
      <c r="B538" s="272" t="s">
        <v>121</v>
      </c>
      <c r="C538" s="272" t="s">
        <v>213</v>
      </c>
      <c r="D538" s="272" t="s">
        <v>278</v>
      </c>
      <c r="E538" s="272" t="s">
        <v>936</v>
      </c>
      <c r="F538" s="273">
        <v>213</v>
      </c>
      <c r="G538" s="272" t="s">
        <v>1101</v>
      </c>
      <c r="H538" s="272" t="s">
        <v>186</v>
      </c>
      <c r="I538" s="272" t="s">
        <v>86</v>
      </c>
      <c r="J538" s="272" t="s">
        <v>266</v>
      </c>
      <c r="K538" s="274">
        <v>42551</v>
      </c>
    </row>
    <row r="539" spans="1:11" ht="24.75" customHeight="1" x14ac:dyDescent="0.25">
      <c r="A539" s="272" t="s">
        <v>181</v>
      </c>
      <c r="B539" s="272" t="s">
        <v>112</v>
      </c>
      <c r="C539" s="272" t="s">
        <v>208</v>
      </c>
      <c r="D539" s="272" t="s">
        <v>112</v>
      </c>
      <c r="E539" s="272" t="s">
        <v>523</v>
      </c>
      <c r="F539" s="273">
        <v>215</v>
      </c>
      <c r="G539" s="272" t="s">
        <v>1102</v>
      </c>
      <c r="H539" s="272" t="s">
        <v>186</v>
      </c>
      <c r="I539" s="272" t="s">
        <v>86</v>
      </c>
      <c r="J539" s="272" t="s">
        <v>266</v>
      </c>
      <c r="K539" s="274">
        <v>42551</v>
      </c>
    </row>
    <row r="540" spans="1:11" ht="24.75" customHeight="1" x14ac:dyDescent="0.25">
      <c r="A540" s="272" t="s">
        <v>181</v>
      </c>
      <c r="B540" s="272" t="s">
        <v>112</v>
      </c>
      <c r="C540" s="272" t="s">
        <v>208</v>
      </c>
      <c r="D540" s="272" t="s">
        <v>112</v>
      </c>
      <c r="E540" s="272" t="s">
        <v>523</v>
      </c>
      <c r="F540" s="273">
        <v>216</v>
      </c>
      <c r="G540" s="272" t="s">
        <v>579</v>
      </c>
      <c r="H540" s="272" t="s">
        <v>186</v>
      </c>
      <c r="I540" s="272" t="s">
        <v>86</v>
      </c>
      <c r="J540" s="272" t="s">
        <v>266</v>
      </c>
      <c r="K540" s="274">
        <v>42551</v>
      </c>
    </row>
    <row r="541" spans="1:11" ht="13.5" customHeight="1" x14ac:dyDescent="0.25">
      <c r="A541" s="272" t="s">
        <v>182</v>
      </c>
      <c r="B541" s="272" t="s">
        <v>96</v>
      </c>
      <c r="C541" s="272" t="s">
        <v>206</v>
      </c>
      <c r="D541" s="272" t="s">
        <v>357</v>
      </c>
      <c r="E541" s="272" t="s">
        <v>882</v>
      </c>
      <c r="F541" s="273">
        <v>37</v>
      </c>
      <c r="G541" s="272" t="s">
        <v>707</v>
      </c>
      <c r="H541" s="272" t="s">
        <v>187</v>
      </c>
      <c r="I541" s="272" t="s">
        <v>88</v>
      </c>
      <c r="J541" s="272" t="s">
        <v>266</v>
      </c>
      <c r="K541" s="274">
        <v>42551</v>
      </c>
    </row>
    <row r="542" spans="1:11" ht="24.75" customHeight="1" x14ac:dyDescent="0.25">
      <c r="A542" s="272" t="s">
        <v>182</v>
      </c>
      <c r="B542" s="272" t="s">
        <v>101</v>
      </c>
      <c r="C542" s="272" t="s">
        <v>206</v>
      </c>
      <c r="D542" s="272" t="s">
        <v>508</v>
      </c>
      <c r="E542" s="272" t="s">
        <v>1103</v>
      </c>
      <c r="F542" s="273">
        <v>211</v>
      </c>
      <c r="G542" s="272" t="s">
        <v>1104</v>
      </c>
      <c r="H542" s="272" t="s">
        <v>186</v>
      </c>
      <c r="I542" s="272" t="s">
        <v>86</v>
      </c>
      <c r="J542" s="272" t="s">
        <v>266</v>
      </c>
      <c r="K542" s="274">
        <v>42551</v>
      </c>
    </row>
    <row r="543" spans="1:11" ht="13.5" customHeight="1" x14ac:dyDescent="0.25">
      <c r="A543" s="272" t="s">
        <v>182</v>
      </c>
      <c r="B543" s="272" t="s">
        <v>101</v>
      </c>
      <c r="C543" s="272" t="s">
        <v>206</v>
      </c>
      <c r="D543" s="272" t="s">
        <v>508</v>
      </c>
      <c r="E543" s="272" t="s">
        <v>1103</v>
      </c>
      <c r="F543" s="273">
        <v>212</v>
      </c>
      <c r="G543" s="272" t="s">
        <v>1105</v>
      </c>
      <c r="H543" s="272" t="s">
        <v>186</v>
      </c>
      <c r="I543" s="272" t="s">
        <v>86</v>
      </c>
      <c r="J543" s="272" t="s">
        <v>266</v>
      </c>
      <c r="K543" s="274">
        <v>42551</v>
      </c>
    </row>
    <row r="544" spans="1:11" ht="13.5" customHeight="1" x14ac:dyDescent="0.25">
      <c r="A544" s="272" t="s">
        <v>182</v>
      </c>
      <c r="B544" s="272" t="s">
        <v>113</v>
      </c>
      <c r="C544" s="272" t="s">
        <v>206</v>
      </c>
      <c r="D544" s="272" t="s">
        <v>113</v>
      </c>
      <c r="E544" s="272" t="s">
        <v>1106</v>
      </c>
      <c r="F544" s="273">
        <v>274</v>
      </c>
      <c r="G544" s="272" t="s">
        <v>1107</v>
      </c>
      <c r="H544" s="272" t="s">
        <v>186</v>
      </c>
      <c r="I544" s="272" t="s">
        <v>86</v>
      </c>
      <c r="J544" s="272" t="s">
        <v>266</v>
      </c>
      <c r="K544" s="274">
        <v>42551</v>
      </c>
    </row>
    <row r="545" spans="1:11" ht="13.5" customHeight="1" x14ac:dyDescent="0.25">
      <c r="A545" s="272" t="s">
        <v>182</v>
      </c>
      <c r="B545" s="272" t="s">
        <v>113</v>
      </c>
      <c r="C545" s="272" t="s">
        <v>206</v>
      </c>
      <c r="D545" s="272" t="s">
        <v>113</v>
      </c>
      <c r="E545" s="272" t="s">
        <v>1106</v>
      </c>
      <c r="F545" s="273">
        <v>275</v>
      </c>
      <c r="G545" s="272" t="s">
        <v>1108</v>
      </c>
      <c r="H545" s="272" t="s">
        <v>186</v>
      </c>
      <c r="I545" s="272" t="s">
        <v>86</v>
      </c>
      <c r="J545" s="272" t="s">
        <v>266</v>
      </c>
      <c r="K545" s="274">
        <v>42551</v>
      </c>
    </row>
    <row r="546" spans="1:11" ht="13.5" customHeight="1" x14ac:dyDescent="0.25">
      <c r="A546" s="272" t="s">
        <v>183</v>
      </c>
      <c r="B546" s="272" t="s">
        <v>93</v>
      </c>
      <c r="C546" s="272" t="s">
        <v>211</v>
      </c>
      <c r="D546" s="272" t="s">
        <v>93</v>
      </c>
      <c r="E546" s="272" t="s">
        <v>948</v>
      </c>
      <c r="F546" s="273">
        <v>223</v>
      </c>
      <c r="G546" s="272" t="s">
        <v>1109</v>
      </c>
      <c r="H546" s="272" t="s">
        <v>186</v>
      </c>
      <c r="I546" s="272" t="s">
        <v>86</v>
      </c>
      <c r="J546" s="272" t="s">
        <v>266</v>
      </c>
      <c r="K546" s="274">
        <v>42551</v>
      </c>
    </row>
    <row r="547" spans="1:11" ht="13.5" customHeight="1" x14ac:dyDescent="0.25">
      <c r="A547" s="272" t="s">
        <v>183</v>
      </c>
      <c r="B547" s="272" t="s">
        <v>93</v>
      </c>
      <c r="C547" s="272" t="s">
        <v>211</v>
      </c>
      <c r="D547" s="272" t="s">
        <v>93</v>
      </c>
      <c r="E547" s="272" t="s">
        <v>948</v>
      </c>
      <c r="F547" s="273">
        <v>288</v>
      </c>
      <c r="G547" s="272" t="s">
        <v>1110</v>
      </c>
      <c r="H547" s="272" t="s">
        <v>186</v>
      </c>
      <c r="I547" s="272" t="s">
        <v>86</v>
      </c>
      <c r="J547" s="272" t="s">
        <v>266</v>
      </c>
      <c r="K547" s="274">
        <v>42551</v>
      </c>
    </row>
    <row r="548" spans="1:11" ht="24.75" customHeight="1" x14ac:dyDescent="0.25">
      <c r="A548" s="272" t="s">
        <v>183</v>
      </c>
      <c r="B548" s="272" t="s">
        <v>98</v>
      </c>
      <c r="C548" s="272" t="s">
        <v>210</v>
      </c>
      <c r="D548" s="272" t="s">
        <v>630</v>
      </c>
      <c r="E548" s="272" t="s">
        <v>631</v>
      </c>
      <c r="F548" s="273">
        <v>268</v>
      </c>
      <c r="G548" s="272" t="s">
        <v>646</v>
      </c>
      <c r="H548" s="272" t="s">
        <v>186</v>
      </c>
      <c r="I548" s="272" t="s">
        <v>86</v>
      </c>
      <c r="J548" s="272" t="s">
        <v>266</v>
      </c>
      <c r="K548" s="274">
        <v>42551</v>
      </c>
    </row>
    <row r="549" spans="1:11" ht="24.75" customHeight="1" x14ac:dyDescent="0.25">
      <c r="A549" s="272" t="s">
        <v>183</v>
      </c>
      <c r="B549" s="272" t="s">
        <v>98</v>
      </c>
      <c r="C549" s="272" t="s">
        <v>210</v>
      </c>
      <c r="D549" s="272" t="s">
        <v>630</v>
      </c>
      <c r="E549" s="272" t="s">
        <v>631</v>
      </c>
      <c r="F549" s="273">
        <v>269</v>
      </c>
      <c r="G549" s="272" t="s">
        <v>1111</v>
      </c>
      <c r="H549" s="272" t="s">
        <v>186</v>
      </c>
      <c r="I549" s="272" t="s">
        <v>86</v>
      </c>
      <c r="J549" s="272" t="s">
        <v>266</v>
      </c>
      <c r="K549" s="274">
        <v>42551</v>
      </c>
    </row>
    <row r="550" spans="1:11" ht="24.75" customHeight="1" x14ac:dyDescent="0.25">
      <c r="A550" s="272" t="s">
        <v>183</v>
      </c>
      <c r="B550" s="272" t="s">
        <v>111</v>
      </c>
      <c r="C550" s="272" t="s">
        <v>214</v>
      </c>
      <c r="D550" s="272" t="s">
        <v>267</v>
      </c>
      <c r="E550" s="272" t="s">
        <v>604</v>
      </c>
      <c r="F550" s="273">
        <v>187</v>
      </c>
      <c r="G550" s="272" t="s">
        <v>1112</v>
      </c>
      <c r="H550" s="272" t="s">
        <v>186</v>
      </c>
      <c r="I550" s="272" t="s">
        <v>86</v>
      </c>
      <c r="J550" s="272" t="s">
        <v>266</v>
      </c>
      <c r="K550" s="274">
        <v>42551</v>
      </c>
    </row>
    <row r="551" spans="1:11" ht="24.75" customHeight="1" x14ac:dyDescent="0.25">
      <c r="A551" s="272" t="s">
        <v>183</v>
      </c>
      <c r="B551" s="272" t="s">
        <v>111</v>
      </c>
      <c r="C551" s="272" t="s">
        <v>214</v>
      </c>
      <c r="D551" s="272" t="s">
        <v>267</v>
      </c>
      <c r="E551" s="272" t="s">
        <v>604</v>
      </c>
      <c r="F551" s="273">
        <v>308</v>
      </c>
      <c r="G551" s="272" t="s">
        <v>1113</v>
      </c>
      <c r="H551" s="272" t="s">
        <v>186</v>
      </c>
      <c r="I551" s="272" t="s">
        <v>86</v>
      </c>
      <c r="J551" s="272" t="s">
        <v>266</v>
      </c>
      <c r="K551" s="274">
        <v>42551</v>
      </c>
    </row>
    <row r="552" spans="1:11" ht="24.75" customHeight="1" x14ac:dyDescent="0.25">
      <c r="A552" s="272" t="s">
        <v>183</v>
      </c>
      <c r="B552" s="272" t="s">
        <v>115</v>
      </c>
      <c r="C552" s="272" t="s">
        <v>214</v>
      </c>
      <c r="D552" s="272" t="s">
        <v>115</v>
      </c>
      <c r="E552" s="272" t="s">
        <v>743</v>
      </c>
      <c r="F552" s="273">
        <v>278</v>
      </c>
      <c r="G552" s="272" t="s">
        <v>579</v>
      </c>
      <c r="H552" s="272" t="s">
        <v>186</v>
      </c>
      <c r="I552" s="272" t="s">
        <v>86</v>
      </c>
      <c r="J552" s="272" t="s">
        <v>266</v>
      </c>
      <c r="K552" s="274">
        <v>42551</v>
      </c>
    </row>
    <row r="553" spans="1:11" ht="24.75" customHeight="1" x14ac:dyDescent="0.25">
      <c r="A553" s="272" t="s">
        <v>183</v>
      </c>
      <c r="B553" s="272" t="s">
        <v>115</v>
      </c>
      <c r="C553" s="272" t="s">
        <v>214</v>
      </c>
      <c r="D553" s="272" t="s">
        <v>115</v>
      </c>
      <c r="E553" s="272" t="s">
        <v>743</v>
      </c>
      <c r="F553" s="273">
        <v>279</v>
      </c>
      <c r="G553" s="272" t="s">
        <v>860</v>
      </c>
      <c r="H553" s="272" t="s">
        <v>186</v>
      </c>
      <c r="I553" s="272" t="s">
        <v>86</v>
      </c>
      <c r="J553" s="272" t="s">
        <v>266</v>
      </c>
      <c r="K553" s="274">
        <v>42551</v>
      </c>
    </row>
    <row r="554" spans="1:11" ht="24.75" customHeight="1" x14ac:dyDescent="0.25">
      <c r="A554" s="272" t="s">
        <v>183</v>
      </c>
      <c r="B554" s="272" t="s">
        <v>116</v>
      </c>
      <c r="C554" s="272" t="s">
        <v>210</v>
      </c>
      <c r="D554" s="272" t="s">
        <v>389</v>
      </c>
      <c r="E554" s="272" t="s">
        <v>708</v>
      </c>
      <c r="F554" s="273">
        <v>245</v>
      </c>
      <c r="G554" s="272" t="s">
        <v>1111</v>
      </c>
      <c r="H554" s="272" t="s">
        <v>186</v>
      </c>
      <c r="I554" s="272" t="s">
        <v>86</v>
      </c>
      <c r="J554" s="272" t="s">
        <v>266</v>
      </c>
      <c r="K554" s="274">
        <v>42551</v>
      </c>
    </row>
    <row r="555" spans="1:11" ht="13.5" customHeight="1" x14ac:dyDescent="0.25">
      <c r="A555" s="272" t="s">
        <v>183</v>
      </c>
      <c r="B555" s="272" t="s">
        <v>116</v>
      </c>
      <c r="C555" s="272" t="s">
        <v>210</v>
      </c>
      <c r="D555" s="272" t="s">
        <v>389</v>
      </c>
      <c r="E555" s="272" t="s">
        <v>708</v>
      </c>
      <c r="F555" s="273">
        <v>222</v>
      </c>
      <c r="G555" s="272" t="s">
        <v>684</v>
      </c>
      <c r="H555" s="272" t="s">
        <v>186</v>
      </c>
      <c r="I555" s="272" t="s">
        <v>86</v>
      </c>
      <c r="J555" s="272" t="s">
        <v>266</v>
      </c>
      <c r="K555" s="274">
        <v>42551</v>
      </c>
    </row>
    <row r="556" spans="1:11" ht="13.5" customHeight="1" x14ac:dyDescent="0.25">
      <c r="A556" s="272" t="s">
        <v>183</v>
      </c>
      <c r="B556" s="272" t="s">
        <v>116</v>
      </c>
      <c r="C556" s="272" t="s">
        <v>210</v>
      </c>
      <c r="D556" s="272" t="s">
        <v>116</v>
      </c>
      <c r="E556" s="272" t="s">
        <v>1114</v>
      </c>
      <c r="F556" s="273">
        <v>293</v>
      </c>
      <c r="G556" s="272" t="s">
        <v>1115</v>
      </c>
      <c r="H556" s="272" t="s">
        <v>186</v>
      </c>
      <c r="I556" s="272" t="s">
        <v>86</v>
      </c>
      <c r="J556" s="272" t="s">
        <v>266</v>
      </c>
      <c r="K556" s="274">
        <v>42551</v>
      </c>
    </row>
    <row r="557" spans="1:11" ht="24.75" customHeight="1" x14ac:dyDescent="0.25">
      <c r="A557" s="272" t="s">
        <v>182</v>
      </c>
      <c r="B557" s="272" t="s">
        <v>113</v>
      </c>
      <c r="C557" s="272" t="s">
        <v>206</v>
      </c>
      <c r="D557" s="272" t="s">
        <v>113</v>
      </c>
      <c r="E557" s="272" t="s">
        <v>1106</v>
      </c>
      <c r="F557" s="273">
        <v>157</v>
      </c>
      <c r="G557" s="272" t="s">
        <v>1116</v>
      </c>
      <c r="H557" s="272" t="s">
        <v>187</v>
      </c>
      <c r="I557" s="272" t="s">
        <v>88</v>
      </c>
      <c r="J557" s="272" t="s">
        <v>266</v>
      </c>
      <c r="K557" s="274">
        <v>42496</v>
      </c>
    </row>
    <row r="558" spans="1:11" ht="24.75" customHeight="1" x14ac:dyDescent="0.25">
      <c r="A558" s="272" t="s">
        <v>179</v>
      </c>
      <c r="B558" s="272" t="s">
        <v>117</v>
      </c>
      <c r="C558" s="272" t="s">
        <v>212</v>
      </c>
      <c r="D558" s="272" t="s">
        <v>117</v>
      </c>
      <c r="E558" s="272" t="s">
        <v>1089</v>
      </c>
      <c r="F558" s="273">
        <v>330</v>
      </c>
      <c r="G558" s="272" t="s">
        <v>690</v>
      </c>
      <c r="H558" s="272" t="s">
        <v>186</v>
      </c>
      <c r="I558" s="272" t="s">
        <v>86</v>
      </c>
      <c r="J558" s="272" t="s">
        <v>266</v>
      </c>
      <c r="K558" s="274">
        <v>42493</v>
      </c>
    </row>
    <row r="559" spans="1:11" ht="13.5" customHeight="1" x14ac:dyDescent="0.25">
      <c r="A559" s="272" t="s">
        <v>179</v>
      </c>
      <c r="B559" s="272" t="s">
        <v>97</v>
      </c>
      <c r="C559" s="272" t="s">
        <v>215</v>
      </c>
      <c r="D559" s="272" t="s">
        <v>97</v>
      </c>
      <c r="E559" s="272" t="s">
        <v>1083</v>
      </c>
      <c r="F559" s="273">
        <v>26</v>
      </c>
      <c r="G559" s="272" t="s">
        <v>1117</v>
      </c>
      <c r="H559" s="272" t="s">
        <v>187</v>
      </c>
      <c r="I559" s="272" t="s">
        <v>88</v>
      </c>
      <c r="J559" s="272" t="s">
        <v>266</v>
      </c>
      <c r="K559" s="274">
        <v>42479</v>
      </c>
    </row>
    <row r="560" spans="1:11" ht="13.5" customHeight="1" x14ac:dyDescent="0.25">
      <c r="A560" s="272" t="s">
        <v>182</v>
      </c>
      <c r="B560" s="272" t="s">
        <v>96</v>
      </c>
      <c r="C560" s="272" t="s">
        <v>206</v>
      </c>
      <c r="D560" s="272" t="s">
        <v>357</v>
      </c>
      <c r="E560" s="272" t="s">
        <v>882</v>
      </c>
      <c r="F560" s="273">
        <v>375</v>
      </c>
      <c r="G560" s="272" t="s">
        <v>1102</v>
      </c>
      <c r="H560" s="272" t="s">
        <v>186</v>
      </c>
      <c r="I560" s="272" t="s">
        <v>86</v>
      </c>
      <c r="J560" s="272" t="s">
        <v>266</v>
      </c>
      <c r="K560" s="274">
        <v>42471</v>
      </c>
    </row>
    <row r="561" spans="1:11" ht="13.5" customHeight="1" x14ac:dyDescent="0.25">
      <c r="A561" s="272" t="s">
        <v>182</v>
      </c>
      <c r="B561" s="272" t="s">
        <v>96</v>
      </c>
      <c r="C561" s="272" t="s">
        <v>206</v>
      </c>
      <c r="D561" s="272" t="s">
        <v>357</v>
      </c>
      <c r="E561" s="272" t="s">
        <v>882</v>
      </c>
      <c r="F561" s="273">
        <v>376</v>
      </c>
      <c r="G561" s="272" t="s">
        <v>707</v>
      </c>
      <c r="H561" s="272" t="s">
        <v>186</v>
      </c>
      <c r="I561" s="272" t="s">
        <v>86</v>
      </c>
      <c r="J561" s="272" t="s">
        <v>266</v>
      </c>
      <c r="K561" s="274">
        <v>42471</v>
      </c>
    </row>
    <row r="562" spans="1:11" ht="13.5" customHeight="1" x14ac:dyDescent="0.25">
      <c r="A562" s="272" t="s">
        <v>181</v>
      </c>
      <c r="B562" s="272" t="s">
        <v>94</v>
      </c>
      <c r="C562" s="272" t="s">
        <v>207</v>
      </c>
      <c r="D562" s="272" t="s">
        <v>94</v>
      </c>
      <c r="E562" s="272" t="s">
        <v>308</v>
      </c>
      <c r="F562" s="273">
        <v>188</v>
      </c>
      <c r="G562" s="272" t="s">
        <v>1118</v>
      </c>
      <c r="H562" s="272" t="s">
        <v>186</v>
      </c>
      <c r="I562" s="272" t="s">
        <v>86</v>
      </c>
      <c r="J562" s="272" t="s">
        <v>266</v>
      </c>
      <c r="K562" s="274">
        <v>42460</v>
      </c>
    </row>
    <row r="563" spans="1:11" ht="13.5" customHeight="1" x14ac:dyDescent="0.25">
      <c r="A563" s="272" t="s">
        <v>181</v>
      </c>
      <c r="B563" s="272" t="s">
        <v>94</v>
      </c>
      <c r="C563" s="272" t="s">
        <v>207</v>
      </c>
      <c r="D563" s="272" t="s">
        <v>94</v>
      </c>
      <c r="E563" s="272" t="s">
        <v>308</v>
      </c>
      <c r="F563" s="273">
        <v>189</v>
      </c>
      <c r="G563" s="272" t="s">
        <v>646</v>
      </c>
      <c r="H563" s="272" t="s">
        <v>186</v>
      </c>
      <c r="I563" s="272" t="s">
        <v>86</v>
      </c>
      <c r="J563" s="272" t="s">
        <v>266</v>
      </c>
      <c r="K563" s="274">
        <v>42460</v>
      </c>
    </row>
    <row r="564" spans="1:11" ht="24.75" customHeight="1" x14ac:dyDescent="0.25">
      <c r="A564" s="272" t="s">
        <v>181</v>
      </c>
      <c r="B564" s="272" t="s">
        <v>119</v>
      </c>
      <c r="C564" s="272" t="s">
        <v>208</v>
      </c>
      <c r="D564" s="272" t="s">
        <v>119</v>
      </c>
      <c r="E564" s="272" t="s">
        <v>812</v>
      </c>
      <c r="F564" s="273">
        <v>192</v>
      </c>
      <c r="G564" s="272" t="s">
        <v>1119</v>
      </c>
      <c r="H564" s="272" t="s">
        <v>186</v>
      </c>
      <c r="I564" s="272" t="s">
        <v>86</v>
      </c>
      <c r="J564" s="272" t="s">
        <v>266</v>
      </c>
      <c r="K564" s="274">
        <v>42460</v>
      </c>
    </row>
    <row r="565" spans="1:11" ht="13.5" customHeight="1" x14ac:dyDescent="0.25">
      <c r="A565" s="272" t="s">
        <v>181</v>
      </c>
      <c r="B565" s="272" t="s">
        <v>119</v>
      </c>
      <c r="C565" s="272" t="s">
        <v>208</v>
      </c>
      <c r="D565" s="272" t="s">
        <v>119</v>
      </c>
      <c r="E565" s="272" t="s">
        <v>812</v>
      </c>
      <c r="F565" s="273">
        <v>193</v>
      </c>
      <c r="G565" s="272" t="s">
        <v>1120</v>
      </c>
      <c r="H565" s="272" t="s">
        <v>186</v>
      </c>
      <c r="I565" s="272" t="s">
        <v>86</v>
      </c>
      <c r="J565" s="272" t="s">
        <v>266</v>
      </c>
      <c r="K565" s="274">
        <v>42460</v>
      </c>
    </row>
    <row r="566" spans="1:11" ht="13.5" customHeight="1" x14ac:dyDescent="0.25">
      <c r="A566" s="272" t="s">
        <v>181</v>
      </c>
      <c r="B566" s="272" t="s">
        <v>122</v>
      </c>
      <c r="C566" s="272" t="s">
        <v>207</v>
      </c>
      <c r="D566" s="272" t="s">
        <v>345</v>
      </c>
      <c r="E566" s="272" t="s">
        <v>898</v>
      </c>
      <c r="F566" s="273">
        <v>162</v>
      </c>
      <c r="G566" s="272" t="s">
        <v>103</v>
      </c>
      <c r="H566" s="272" t="s">
        <v>186</v>
      </c>
      <c r="I566" s="272" t="s">
        <v>86</v>
      </c>
      <c r="J566" s="272" t="s">
        <v>266</v>
      </c>
      <c r="K566" s="274">
        <v>42460</v>
      </c>
    </row>
    <row r="567" spans="1:11" ht="13.5" customHeight="1" x14ac:dyDescent="0.25">
      <c r="A567" s="272" t="s">
        <v>181</v>
      </c>
      <c r="B567" s="272" t="s">
        <v>122</v>
      </c>
      <c r="C567" s="272" t="s">
        <v>207</v>
      </c>
      <c r="D567" s="272" t="s">
        <v>345</v>
      </c>
      <c r="E567" s="272" t="s">
        <v>898</v>
      </c>
      <c r="F567" s="273">
        <v>164</v>
      </c>
      <c r="G567" s="272" t="s">
        <v>571</v>
      </c>
      <c r="H567" s="272" t="s">
        <v>186</v>
      </c>
      <c r="I567" s="272" t="s">
        <v>86</v>
      </c>
      <c r="J567" s="272" t="s">
        <v>266</v>
      </c>
      <c r="K567" s="274">
        <v>42460</v>
      </c>
    </row>
    <row r="568" spans="1:11" ht="13.5" customHeight="1" x14ac:dyDescent="0.25">
      <c r="A568" s="272" t="s">
        <v>181</v>
      </c>
      <c r="B568" s="272" t="s">
        <v>122</v>
      </c>
      <c r="C568" s="272" t="s">
        <v>207</v>
      </c>
      <c r="D568" s="272" t="s">
        <v>350</v>
      </c>
      <c r="E568" s="272" t="s">
        <v>593</v>
      </c>
      <c r="F568" s="273">
        <v>168</v>
      </c>
      <c r="G568" s="272" t="s">
        <v>579</v>
      </c>
      <c r="H568" s="272" t="s">
        <v>186</v>
      </c>
      <c r="I568" s="272" t="s">
        <v>86</v>
      </c>
      <c r="J568" s="272" t="s">
        <v>266</v>
      </c>
      <c r="K568" s="274">
        <v>42460</v>
      </c>
    </row>
    <row r="569" spans="1:11" ht="13.5" customHeight="1" x14ac:dyDescent="0.25">
      <c r="A569" s="272" t="s">
        <v>181</v>
      </c>
      <c r="B569" s="272" t="s">
        <v>122</v>
      </c>
      <c r="C569" s="272" t="s">
        <v>207</v>
      </c>
      <c r="D569" s="272" t="s">
        <v>350</v>
      </c>
      <c r="E569" s="272" t="s">
        <v>593</v>
      </c>
      <c r="F569" s="273">
        <v>169</v>
      </c>
      <c r="G569" s="272" t="s">
        <v>1121</v>
      </c>
      <c r="H569" s="272" t="s">
        <v>186</v>
      </c>
      <c r="I569" s="272" t="s">
        <v>86</v>
      </c>
      <c r="J569" s="272" t="s">
        <v>266</v>
      </c>
      <c r="K569" s="274">
        <v>42460</v>
      </c>
    </row>
    <row r="570" spans="1:11" ht="13.5" customHeight="1" x14ac:dyDescent="0.25">
      <c r="A570" s="272" t="s">
        <v>182</v>
      </c>
      <c r="B570" s="272" t="s">
        <v>101</v>
      </c>
      <c r="C570" s="272" t="s">
        <v>206</v>
      </c>
      <c r="D570" s="272" t="s">
        <v>508</v>
      </c>
      <c r="E570" s="272" t="s">
        <v>1103</v>
      </c>
      <c r="F570" s="273">
        <v>38</v>
      </c>
      <c r="G570" s="272" t="s">
        <v>1122</v>
      </c>
      <c r="H570" s="272" t="s">
        <v>187</v>
      </c>
      <c r="I570" s="272" t="s">
        <v>88</v>
      </c>
      <c r="J570" s="272" t="s">
        <v>266</v>
      </c>
      <c r="K570" s="274">
        <v>42459</v>
      </c>
    </row>
    <row r="571" spans="1:11" ht="13.5" customHeight="1" x14ac:dyDescent="0.25">
      <c r="A571" s="272" t="s">
        <v>183</v>
      </c>
      <c r="B571" s="272" t="s">
        <v>102</v>
      </c>
      <c r="C571" s="272" t="s">
        <v>211</v>
      </c>
      <c r="D571" s="272" t="s">
        <v>769</v>
      </c>
      <c r="E571" s="272" t="s">
        <v>770</v>
      </c>
      <c r="F571" s="273">
        <v>39</v>
      </c>
      <c r="G571" s="272" t="s">
        <v>1123</v>
      </c>
      <c r="H571" s="272" t="s">
        <v>187</v>
      </c>
      <c r="I571" s="272" t="s">
        <v>88</v>
      </c>
      <c r="J571" s="272" t="s">
        <v>266</v>
      </c>
      <c r="K571" s="274">
        <v>42459</v>
      </c>
    </row>
    <row r="572" spans="1:11" ht="13.5" customHeight="1" x14ac:dyDescent="0.25">
      <c r="A572" s="272" t="s">
        <v>181</v>
      </c>
      <c r="B572" s="272" t="s">
        <v>105</v>
      </c>
      <c r="C572" s="272" t="s">
        <v>209</v>
      </c>
      <c r="D572" s="272" t="s">
        <v>105</v>
      </c>
      <c r="E572" s="272" t="s">
        <v>940</v>
      </c>
      <c r="F572" s="273">
        <v>198</v>
      </c>
      <c r="G572" s="272" t="s">
        <v>1124</v>
      </c>
      <c r="H572" s="272" t="s">
        <v>186</v>
      </c>
      <c r="I572" s="272" t="s">
        <v>86</v>
      </c>
      <c r="J572" s="272" t="s">
        <v>266</v>
      </c>
      <c r="K572" s="274">
        <v>42429</v>
      </c>
    </row>
    <row r="573" spans="1:11" ht="13.5" customHeight="1" x14ac:dyDescent="0.25">
      <c r="A573" s="272" t="s">
        <v>181</v>
      </c>
      <c r="B573" s="272" t="s">
        <v>105</v>
      </c>
      <c r="C573" s="272" t="s">
        <v>209</v>
      </c>
      <c r="D573" s="272" t="s">
        <v>105</v>
      </c>
      <c r="E573" s="272" t="s">
        <v>940</v>
      </c>
      <c r="F573" s="273">
        <v>199</v>
      </c>
      <c r="G573" s="272" t="s">
        <v>1125</v>
      </c>
      <c r="H573" s="272" t="s">
        <v>186</v>
      </c>
      <c r="I573" s="272" t="s">
        <v>86</v>
      </c>
      <c r="J573" s="272" t="s">
        <v>266</v>
      </c>
      <c r="K573" s="274">
        <v>42429</v>
      </c>
    </row>
    <row r="574" spans="1:11" ht="13.5" customHeight="1" x14ac:dyDescent="0.25">
      <c r="A574" s="272" t="s">
        <v>182</v>
      </c>
      <c r="B574" s="272" t="s">
        <v>106</v>
      </c>
      <c r="C574" s="272" t="s">
        <v>206</v>
      </c>
      <c r="D574" s="272" t="s">
        <v>455</v>
      </c>
      <c r="E574" s="272" t="s">
        <v>947</v>
      </c>
      <c r="F574" s="273">
        <v>196</v>
      </c>
      <c r="G574" s="272" t="s">
        <v>1126</v>
      </c>
      <c r="H574" s="272" t="s">
        <v>186</v>
      </c>
      <c r="I574" s="272" t="s">
        <v>86</v>
      </c>
      <c r="J574" s="272" t="s">
        <v>266</v>
      </c>
      <c r="K574" s="274">
        <v>42429</v>
      </c>
    </row>
    <row r="575" spans="1:11" ht="13.5" customHeight="1" x14ac:dyDescent="0.25">
      <c r="A575" s="272" t="s">
        <v>182</v>
      </c>
      <c r="B575" s="272" t="s">
        <v>106</v>
      </c>
      <c r="C575" s="272" t="s">
        <v>206</v>
      </c>
      <c r="D575" s="272" t="s">
        <v>455</v>
      </c>
      <c r="E575" s="272" t="s">
        <v>947</v>
      </c>
      <c r="F575" s="273">
        <v>197</v>
      </c>
      <c r="G575" s="272" t="s">
        <v>265</v>
      </c>
      <c r="H575" s="272" t="s">
        <v>186</v>
      </c>
      <c r="I575" s="272" t="s">
        <v>86</v>
      </c>
      <c r="J575" s="272" t="s">
        <v>266</v>
      </c>
      <c r="K575" s="274">
        <v>42429</v>
      </c>
    </row>
    <row r="576" spans="1:11" ht="13.5" customHeight="1" x14ac:dyDescent="0.25">
      <c r="A576" s="272" t="s">
        <v>183</v>
      </c>
      <c r="B576" s="272" t="s">
        <v>102</v>
      </c>
      <c r="C576" s="272" t="s">
        <v>211</v>
      </c>
      <c r="D576" s="272" t="s">
        <v>769</v>
      </c>
      <c r="E576" s="272" t="s">
        <v>770</v>
      </c>
      <c r="F576" s="273">
        <v>200</v>
      </c>
      <c r="G576" s="272" t="s">
        <v>646</v>
      </c>
      <c r="H576" s="272" t="s">
        <v>186</v>
      </c>
      <c r="I576" s="272" t="s">
        <v>86</v>
      </c>
      <c r="J576" s="272" t="s">
        <v>266</v>
      </c>
      <c r="K576" s="274">
        <v>42429</v>
      </c>
    </row>
    <row r="577" spans="1:11" ht="13.5" customHeight="1" x14ac:dyDescent="0.25">
      <c r="A577" s="272" t="s">
        <v>183</v>
      </c>
      <c r="B577" s="272" t="s">
        <v>102</v>
      </c>
      <c r="C577" s="272" t="s">
        <v>211</v>
      </c>
      <c r="D577" s="272" t="s">
        <v>769</v>
      </c>
      <c r="E577" s="272" t="s">
        <v>770</v>
      </c>
      <c r="F577" s="273">
        <v>201</v>
      </c>
      <c r="G577" s="272" t="s">
        <v>1127</v>
      </c>
      <c r="H577" s="272" t="s">
        <v>186</v>
      </c>
      <c r="I577" s="272" t="s">
        <v>86</v>
      </c>
      <c r="J577" s="272" t="s">
        <v>266</v>
      </c>
      <c r="K577" s="274">
        <v>42429</v>
      </c>
    </row>
    <row r="578" spans="1:11" ht="24.75" customHeight="1" x14ac:dyDescent="0.25">
      <c r="A578" s="272" t="s">
        <v>182</v>
      </c>
      <c r="B578" s="272" t="s">
        <v>107</v>
      </c>
      <c r="C578" s="272" t="s">
        <v>209</v>
      </c>
      <c r="D578" s="272" t="s">
        <v>360</v>
      </c>
      <c r="E578" s="272" t="s">
        <v>1128</v>
      </c>
      <c r="F578" s="273">
        <v>16</v>
      </c>
      <c r="G578" s="272" t="s">
        <v>1129</v>
      </c>
      <c r="H578" s="272" t="s">
        <v>187</v>
      </c>
      <c r="I578" s="272" t="s">
        <v>88</v>
      </c>
      <c r="J578" s="272" t="s">
        <v>266</v>
      </c>
      <c r="K578" s="274">
        <v>42409</v>
      </c>
    </row>
    <row r="579" spans="1:11" ht="13.5" customHeight="1" x14ac:dyDescent="0.25">
      <c r="A579" s="272" t="s">
        <v>181</v>
      </c>
      <c r="B579" s="272" t="s">
        <v>119</v>
      </c>
      <c r="C579" s="272" t="s">
        <v>208</v>
      </c>
      <c r="D579" s="272" t="s">
        <v>119</v>
      </c>
      <c r="E579" s="272" t="s">
        <v>812</v>
      </c>
      <c r="F579" s="273">
        <v>41</v>
      </c>
      <c r="G579" s="272" t="s">
        <v>1130</v>
      </c>
      <c r="H579" s="272" t="s">
        <v>187</v>
      </c>
      <c r="I579" s="272" t="s">
        <v>88</v>
      </c>
      <c r="J579" s="272" t="s">
        <v>266</v>
      </c>
      <c r="K579" s="274">
        <v>42401</v>
      </c>
    </row>
    <row r="580" spans="1:11" ht="13.5" customHeight="1" x14ac:dyDescent="0.25">
      <c r="A580" s="272" t="s">
        <v>180</v>
      </c>
      <c r="B580" s="272" t="s">
        <v>95</v>
      </c>
      <c r="C580" s="272" t="s">
        <v>213</v>
      </c>
      <c r="D580" s="272" t="s">
        <v>466</v>
      </c>
      <c r="E580" s="272" t="s">
        <v>781</v>
      </c>
      <c r="F580" s="273">
        <v>177</v>
      </c>
      <c r="G580" s="272" t="s">
        <v>1131</v>
      </c>
      <c r="H580" s="272" t="s">
        <v>186</v>
      </c>
      <c r="I580" s="272" t="s">
        <v>86</v>
      </c>
      <c r="J580" s="272" t="s">
        <v>266</v>
      </c>
      <c r="K580" s="274">
        <v>42400</v>
      </c>
    </row>
    <row r="581" spans="1:11" ht="13.5" customHeight="1" x14ac:dyDescent="0.25">
      <c r="A581" s="272" t="s">
        <v>180</v>
      </c>
      <c r="B581" s="272" t="s">
        <v>95</v>
      </c>
      <c r="C581" s="272" t="s">
        <v>213</v>
      </c>
      <c r="D581" s="272" t="s">
        <v>466</v>
      </c>
      <c r="E581" s="272" t="s">
        <v>785</v>
      </c>
      <c r="F581" s="273">
        <v>172</v>
      </c>
      <c r="G581" s="272" t="s">
        <v>1132</v>
      </c>
      <c r="H581" s="272" t="s">
        <v>186</v>
      </c>
      <c r="I581" s="272" t="s">
        <v>86</v>
      </c>
      <c r="J581" s="272" t="s">
        <v>266</v>
      </c>
      <c r="K581" s="274">
        <v>42400</v>
      </c>
    </row>
    <row r="582" spans="1:11" ht="13.5" customHeight="1" x14ac:dyDescent="0.25">
      <c r="A582" s="272" t="s">
        <v>180</v>
      </c>
      <c r="B582" s="272" t="s">
        <v>95</v>
      </c>
      <c r="C582" s="272" t="s">
        <v>213</v>
      </c>
      <c r="D582" s="272" t="s">
        <v>466</v>
      </c>
      <c r="E582" s="272" t="s">
        <v>885</v>
      </c>
      <c r="F582" s="273">
        <v>186</v>
      </c>
      <c r="G582" s="272" t="s">
        <v>1133</v>
      </c>
      <c r="H582" s="272" t="s">
        <v>186</v>
      </c>
      <c r="I582" s="272" t="s">
        <v>86</v>
      </c>
      <c r="J582" s="272" t="s">
        <v>266</v>
      </c>
      <c r="K582" s="274">
        <v>42400</v>
      </c>
    </row>
    <row r="583" spans="1:11" ht="13.5" customHeight="1" x14ac:dyDescent="0.25">
      <c r="A583" s="272" t="s">
        <v>180</v>
      </c>
      <c r="B583" s="272" t="s">
        <v>95</v>
      </c>
      <c r="C583" s="272" t="s">
        <v>213</v>
      </c>
      <c r="D583" s="272" t="s">
        <v>466</v>
      </c>
      <c r="E583" s="272" t="s">
        <v>885</v>
      </c>
      <c r="F583" s="273">
        <v>195</v>
      </c>
      <c r="G583" s="272" t="s">
        <v>1134</v>
      </c>
      <c r="H583" s="272" t="s">
        <v>186</v>
      </c>
      <c r="I583" s="272" t="s">
        <v>86</v>
      </c>
      <c r="J583" s="272" t="s">
        <v>266</v>
      </c>
      <c r="K583" s="274">
        <v>42400</v>
      </c>
    </row>
    <row r="584" spans="1:11" ht="13.5" customHeight="1" x14ac:dyDescent="0.25">
      <c r="A584" s="272" t="s">
        <v>180</v>
      </c>
      <c r="B584" s="272" t="s">
        <v>121</v>
      </c>
      <c r="C584" s="272" t="s">
        <v>213</v>
      </c>
      <c r="D584" s="272" t="s">
        <v>422</v>
      </c>
      <c r="E584" s="272" t="s">
        <v>1135</v>
      </c>
      <c r="F584" s="273">
        <v>220</v>
      </c>
      <c r="G584" s="272" t="s">
        <v>1136</v>
      </c>
      <c r="H584" s="272" t="s">
        <v>186</v>
      </c>
      <c r="I584" s="272" t="s">
        <v>86</v>
      </c>
      <c r="J584" s="272" t="s">
        <v>266</v>
      </c>
      <c r="K584" s="274">
        <v>42400</v>
      </c>
    </row>
    <row r="585" spans="1:11" ht="13.5" customHeight="1" x14ac:dyDescent="0.25">
      <c r="A585" s="272" t="s">
        <v>182</v>
      </c>
      <c r="B585" s="272" t="s">
        <v>96</v>
      </c>
      <c r="C585" s="272" t="s">
        <v>206</v>
      </c>
      <c r="D585" s="272" t="s">
        <v>357</v>
      </c>
      <c r="E585" s="272" t="s">
        <v>911</v>
      </c>
      <c r="F585" s="273">
        <v>160</v>
      </c>
      <c r="G585" s="272" t="s">
        <v>271</v>
      </c>
      <c r="H585" s="272" t="s">
        <v>186</v>
      </c>
      <c r="I585" s="272" t="s">
        <v>86</v>
      </c>
      <c r="J585" s="272" t="s">
        <v>266</v>
      </c>
      <c r="K585" s="274">
        <v>42400</v>
      </c>
    </row>
    <row r="586" spans="1:11" ht="13.5" customHeight="1" x14ac:dyDescent="0.25">
      <c r="A586" s="272" t="s">
        <v>182</v>
      </c>
      <c r="B586" s="272" t="s">
        <v>96</v>
      </c>
      <c r="C586" s="272" t="s">
        <v>206</v>
      </c>
      <c r="D586" s="272" t="s">
        <v>357</v>
      </c>
      <c r="E586" s="272" t="s">
        <v>944</v>
      </c>
      <c r="F586" s="273">
        <v>202</v>
      </c>
      <c r="G586" s="272" t="s">
        <v>1137</v>
      </c>
      <c r="H586" s="272" t="s">
        <v>186</v>
      </c>
      <c r="I586" s="272" t="s">
        <v>86</v>
      </c>
      <c r="J586" s="272" t="s">
        <v>266</v>
      </c>
      <c r="K586" s="274">
        <v>42400</v>
      </c>
    </row>
    <row r="587" spans="1:11" ht="13.5" customHeight="1" x14ac:dyDescent="0.25">
      <c r="A587" s="272" t="s">
        <v>182</v>
      </c>
      <c r="B587" s="272" t="s">
        <v>96</v>
      </c>
      <c r="C587" s="272" t="s">
        <v>206</v>
      </c>
      <c r="D587" s="272" t="s">
        <v>357</v>
      </c>
      <c r="E587" s="272" t="s">
        <v>944</v>
      </c>
      <c r="F587" s="273">
        <v>203</v>
      </c>
      <c r="G587" s="272" t="s">
        <v>1138</v>
      </c>
      <c r="H587" s="272" t="s">
        <v>186</v>
      </c>
      <c r="I587" s="272" t="s">
        <v>86</v>
      </c>
      <c r="J587" s="272" t="s">
        <v>266</v>
      </c>
      <c r="K587" s="274">
        <v>42400</v>
      </c>
    </row>
    <row r="588" spans="1:11" ht="13.5" customHeight="1" x14ac:dyDescent="0.25">
      <c r="A588" s="272" t="s">
        <v>182</v>
      </c>
      <c r="B588" s="272" t="s">
        <v>107</v>
      </c>
      <c r="C588" s="272" t="s">
        <v>209</v>
      </c>
      <c r="D588" s="272" t="s">
        <v>360</v>
      </c>
      <c r="E588" s="272" t="s">
        <v>1128</v>
      </c>
      <c r="F588" s="273">
        <v>191</v>
      </c>
      <c r="G588" s="272" t="s">
        <v>1139</v>
      </c>
      <c r="H588" s="272" t="s">
        <v>186</v>
      </c>
      <c r="I588" s="272" t="s">
        <v>86</v>
      </c>
      <c r="J588" s="272" t="s">
        <v>266</v>
      </c>
      <c r="K588" s="274">
        <v>42400</v>
      </c>
    </row>
    <row r="589" spans="1:11" ht="13.5" customHeight="1" x14ac:dyDescent="0.25">
      <c r="A589" s="272" t="s">
        <v>182</v>
      </c>
      <c r="B589" s="272" t="s">
        <v>107</v>
      </c>
      <c r="C589" s="272" t="s">
        <v>209</v>
      </c>
      <c r="D589" s="272" t="s">
        <v>360</v>
      </c>
      <c r="E589" s="272" t="s">
        <v>1128</v>
      </c>
      <c r="F589" s="273">
        <v>221</v>
      </c>
      <c r="G589" s="272" t="s">
        <v>1140</v>
      </c>
      <c r="H589" s="272" t="s">
        <v>186</v>
      </c>
      <c r="I589" s="272" t="s">
        <v>86</v>
      </c>
      <c r="J589" s="272" t="s">
        <v>266</v>
      </c>
      <c r="K589" s="274">
        <v>42400</v>
      </c>
    </row>
    <row r="590" spans="1:11" ht="24.75" customHeight="1" x14ac:dyDescent="0.25">
      <c r="A590" s="272" t="s">
        <v>180</v>
      </c>
      <c r="B590" s="272" t="s">
        <v>95</v>
      </c>
      <c r="C590" s="272" t="s">
        <v>213</v>
      </c>
      <c r="D590" s="272" t="s">
        <v>466</v>
      </c>
      <c r="E590" s="272" t="s">
        <v>819</v>
      </c>
      <c r="F590" s="273">
        <v>57</v>
      </c>
      <c r="G590" s="272" t="s">
        <v>1141</v>
      </c>
      <c r="H590" s="272" t="s">
        <v>186</v>
      </c>
      <c r="I590" s="272" t="s">
        <v>86</v>
      </c>
      <c r="J590" s="272" t="s">
        <v>266</v>
      </c>
      <c r="K590" s="274">
        <v>42369</v>
      </c>
    </row>
    <row r="591" spans="1:11" ht="13.5" customHeight="1" x14ac:dyDescent="0.25">
      <c r="A591" s="272" t="s">
        <v>180</v>
      </c>
      <c r="B591" s="272" t="s">
        <v>114</v>
      </c>
      <c r="C591" s="272" t="s">
        <v>214</v>
      </c>
      <c r="D591" s="272" t="s">
        <v>114</v>
      </c>
      <c r="E591" s="272" t="s">
        <v>575</v>
      </c>
      <c r="F591" s="273">
        <v>56</v>
      </c>
      <c r="G591" s="272" t="s">
        <v>1142</v>
      </c>
      <c r="H591" s="272" t="s">
        <v>186</v>
      </c>
      <c r="I591" s="272" t="s">
        <v>86</v>
      </c>
      <c r="J591" s="272" t="s">
        <v>266</v>
      </c>
      <c r="K591" s="274">
        <v>42369</v>
      </c>
    </row>
    <row r="592" spans="1:11" ht="24.75" customHeight="1" x14ac:dyDescent="0.25">
      <c r="A592" s="272" t="s">
        <v>180</v>
      </c>
      <c r="B592" s="272" t="s">
        <v>121</v>
      </c>
      <c r="C592" s="272" t="s">
        <v>213</v>
      </c>
      <c r="D592" s="272" t="s">
        <v>272</v>
      </c>
      <c r="E592" s="272" t="s">
        <v>913</v>
      </c>
      <c r="F592" s="273">
        <v>49</v>
      </c>
      <c r="G592" s="272" t="s">
        <v>825</v>
      </c>
      <c r="H592" s="272" t="s">
        <v>186</v>
      </c>
      <c r="I592" s="272" t="s">
        <v>86</v>
      </c>
      <c r="J592" s="272" t="s">
        <v>266</v>
      </c>
      <c r="K592" s="274">
        <v>42369</v>
      </c>
    </row>
    <row r="593" spans="1:11" ht="13.5" customHeight="1" x14ac:dyDescent="0.25">
      <c r="A593" s="272" t="s">
        <v>180</v>
      </c>
      <c r="B593" s="272" t="s">
        <v>121</v>
      </c>
      <c r="C593" s="272" t="s">
        <v>213</v>
      </c>
      <c r="D593" s="272" t="s">
        <v>272</v>
      </c>
      <c r="E593" s="272" t="s">
        <v>534</v>
      </c>
      <c r="F593" s="273">
        <v>48</v>
      </c>
      <c r="G593" s="272" t="s">
        <v>103</v>
      </c>
      <c r="H593" s="272" t="s">
        <v>186</v>
      </c>
      <c r="I593" s="272" t="s">
        <v>86</v>
      </c>
      <c r="J593" s="272" t="s">
        <v>266</v>
      </c>
      <c r="K593" s="274">
        <v>42369</v>
      </c>
    </row>
    <row r="594" spans="1:11" ht="24.75" customHeight="1" x14ac:dyDescent="0.25">
      <c r="A594" s="272" t="s">
        <v>180</v>
      </c>
      <c r="B594" s="272" t="s">
        <v>121</v>
      </c>
      <c r="C594" s="272" t="s">
        <v>213</v>
      </c>
      <c r="D594" s="272" t="s">
        <v>422</v>
      </c>
      <c r="E594" s="272" t="s">
        <v>1135</v>
      </c>
      <c r="F594" s="273">
        <v>47</v>
      </c>
      <c r="G594" s="272" t="s">
        <v>621</v>
      </c>
      <c r="H594" s="272" t="s">
        <v>186</v>
      </c>
      <c r="I594" s="272" t="s">
        <v>86</v>
      </c>
      <c r="J594" s="272" t="s">
        <v>266</v>
      </c>
      <c r="K594" s="274">
        <v>42369</v>
      </c>
    </row>
    <row r="595" spans="1:11" ht="24.75" customHeight="1" x14ac:dyDescent="0.25">
      <c r="A595" s="272" t="s">
        <v>180</v>
      </c>
      <c r="B595" s="272" t="s">
        <v>121</v>
      </c>
      <c r="C595" s="272" t="s">
        <v>213</v>
      </c>
      <c r="D595" s="272" t="s">
        <v>422</v>
      </c>
      <c r="E595" s="272" t="s">
        <v>729</v>
      </c>
      <c r="F595" s="273">
        <v>46</v>
      </c>
      <c r="G595" s="272" t="s">
        <v>1143</v>
      </c>
      <c r="H595" s="272" t="s">
        <v>186</v>
      </c>
      <c r="I595" s="272" t="s">
        <v>86</v>
      </c>
      <c r="J595" s="272" t="s">
        <v>266</v>
      </c>
      <c r="K595" s="274">
        <v>42369</v>
      </c>
    </row>
    <row r="596" spans="1:11" ht="24.75" customHeight="1" x14ac:dyDescent="0.25">
      <c r="A596" s="272" t="s">
        <v>180</v>
      </c>
      <c r="B596" s="272" t="s">
        <v>121</v>
      </c>
      <c r="C596" s="272" t="s">
        <v>213</v>
      </c>
      <c r="D596" s="272" t="s">
        <v>275</v>
      </c>
      <c r="E596" s="272" t="s">
        <v>815</v>
      </c>
      <c r="F596" s="273">
        <v>60</v>
      </c>
      <c r="G596" s="272" t="s">
        <v>1144</v>
      </c>
      <c r="H596" s="272" t="s">
        <v>186</v>
      </c>
      <c r="I596" s="272" t="s">
        <v>86</v>
      </c>
      <c r="J596" s="272" t="s">
        <v>266</v>
      </c>
      <c r="K596" s="274">
        <v>42369</v>
      </c>
    </row>
    <row r="597" spans="1:11" ht="13.5" customHeight="1" x14ac:dyDescent="0.25">
      <c r="A597" s="272" t="s">
        <v>180</v>
      </c>
      <c r="B597" s="272" t="s">
        <v>121</v>
      </c>
      <c r="C597" s="272" t="s">
        <v>213</v>
      </c>
      <c r="D597" s="272" t="s">
        <v>275</v>
      </c>
      <c r="E597" s="272" t="s">
        <v>276</v>
      </c>
      <c r="F597" s="273">
        <v>59</v>
      </c>
      <c r="G597" s="272" t="s">
        <v>1145</v>
      </c>
      <c r="H597" s="272" t="s">
        <v>186</v>
      </c>
      <c r="I597" s="272" t="s">
        <v>86</v>
      </c>
      <c r="J597" s="272" t="s">
        <v>266</v>
      </c>
      <c r="K597" s="274">
        <v>42369</v>
      </c>
    </row>
    <row r="598" spans="1:11" ht="13.5" customHeight="1" x14ac:dyDescent="0.25">
      <c r="A598" s="272" t="s">
        <v>181</v>
      </c>
      <c r="B598" s="272" t="s">
        <v>119</v>
      </c>
      <c r="C598" s="272" t="s">
        <v>208</v>
      </c>
      <c r="D598" s="272" t="s">
        <v>1146</v>
      </c>
      <c r="E598" s="272" t="s">
        <v>1147</v>
      </c>
      <c r="F598" s="273">
        <v>44</v>
      </c>
      <c r="G598" s="272" t="s">
        <v>103</v>
      </c>
      <c r="H598" s="272" t="s">
        <v>186</v>
      </c>
      <c r="I598" s="272" t="s">
        <v>86</v>
      </c>
      <c r="J598" s="272" t="s">
        <v>266</v>
      </c>
      <c r="K598" s="274">
        <v>42369</v>
      </c>
    </row>
    <row r="599" spans="1:11" ht="13.5" customHeight="1" x14ac:dyDescent="0.25">
      <c r="A599" s="272" t="s">
        <v>181</v>
      </c>
      <c r="B599" s="272" t="s">
        <v>119</v>
      </c>
      <c r="C599" s="272" t="s">
        <v>208</v>
      </c>
      <c r="D599" s="272" t="s">
        <v>119</v>
      </c>
      <c r="E599" s="272" t="s">
        <v>888</v>
      </c>
      <c r="F599" s="273">
        <v>58</v>
      </c>
      <c r="G599" s="272" t="s">
        <v>1148</v>
      </c>
      <c r="H599" s="272" t="s">
        <v>186</v>
      </c>
      <c r="I599" s="272" t="s">
        <v>86</v>
      </c>
      <c r="J599" s="272" t="s">
        <v>266</v>
      </c>
      <c r="K599" s="274">
        <v>42369</v>
      </c>
    </row>
    <row r="600" spans="1:11" ht="13.5" customHeight="1" x14ac:dyDescent="0.25">
      <c r="A600" s="272" t="s">
        <v>181</v>
      </c>
      <c r="B600" s="272" t="s">
        <v>119</v>
      </c>
      <c r="C600" s="272" t="s">
        <v>208</v>
      </c>
      <c r="D600" s="272" t="s">
        <v>119</v>
      </c>
      <c r="E600" s="272" t="s">
        <v>399</v>
      </c>
      <c r="F600" s="273">
        <v>50</v>
      </c>
      <c r="G600" s="272" t="s">
        <v>1149</v>
      </c>
      <c r="H600" s="272" t="s">
        <v>186</v>
      </c>
      <c r="I600" s="272" t="s">
        <v>86</v>
      </c>
      <c r="J600" s="272" t="s">
        <v>266</v>
      </c>
      <c r="K600" s="274">
        <v>42369</v>
      </c>
    </row>
    <row r="601" spans="1:11" ht="13.5" customHeight="1" x14ac:dyDescent="0.25">
      <c r="A601" s="272" t="s">
        <v>181</v>
      </c>
      <c r="B601" s="272" t="s">
        <v>119</v>
      </c>
      <c r="C601" s="272" t="s">
        <v>208</v>
      </c>
      <c r="D601" s="272" t="s">
        <v>740</v>
      </c>
      <c r="E601" s="272" t="s">
        <v>741</v>
      </c>
      <c r="F601" s="273">
        <v>45</v>
      </c>
      <c r="G601" s="272" t="s">
        <v>1150</v>
      </c>
      <c r="H601" s="272" t="s">
        <v>186</v>
      </c>
      <c r="I601" s="272" t="s">
        <v>86</v>
      </c>
      <c r="J601" s="272" t="s">
        <v>266</v>
      </c>
      <c r="K601" s="274">
        <v>42369</v>
      </c>
    </row>
    <row r="602" spans="1:11" ht="13.5" customHeight="1" x14ac:dyDescent="0.25">
      <c r="A602" s="272" t="s">
        <v>182</v>
      </c>
      <c r="B602" s="272" t="s">
        <v>99</v>
      </c>
      <c r="C602" s="272" t="s">
        <v>208</v>
      </c>
      <c r="D602" s="272" t="s">
        <v>460</v>
      </c>
      <c r="E602" s="272" t="s">
        <v>1151</v>
      </c>
      <c r="F602" s="273">
        <v>61</v>
      </c>
      <c r="G602" s="272" t="s">
        <v>650</v>
      </c>
      <c r="H602" s="272" t="s">
        <v>186</v>
      </c>
      <c r="I602" s="272" t="s">
        <v>86</v>
      </c>
      <c r="J602" s="272" t="s">
        <v>266</v>
      </c>
      <c r="K602" s="274">
        <v>42369</v>
      </c>
    </row>
    <row r="603" spans="1:11" ht="13.5" customHeight="1" x14ac:dyDescent="0.25">
      <c r="A603" s="272" t="s">
        <v>182</v>
      </c>
      <c r="B603" s="272" t="s">
        <v>99</v>
      </c>
      <c r="C603" s="272" t="s">
        <v>208</v>
      </c>
      <c r="D603" s="272" t="s">
        <v>460</v>
      </c>
      <c r="E603" s="272" t="s">
        <v>945</v>
      </c>
      <c r="F603" s="273">
        <v>53</v>
      </c>
      <c r="G603" s="272" t="s">
        <v>1152</v>
      </c>
      <c r="H603" s="272" t="s">
        <v>186</v>
      </c>
      <c r="I603" s="272" t="s">
        <v>86</v>
      </c>
      <c r="J603" s="272" t="s">
        <v>266</v>
      </c>
      <c r="K603" s="274">
        <v>42369</v>
      </c>
    </row>
    <row r="604" spans="1:11" ht="13.5" customHeight="1" x14ac:dyDescent="0.25">
      <c r="A604" s="272" t="s">
        <v>183</v>
      </c>
      <c r="B604" s="272" t="s">
        <v>91</v>
      </c>
      <c r="C604" s="272" t="s">
        <v>214</v>
      </c>
      <c r="D604" s="272" t="s">
        <v>91</v>
      </c>
      <c r="E604" s="272" t="s">
        <v>587</v>
      </c>
      <c r="F604" s="273">
        <v>52</v>
      </c>
      <c r="G604" s="272" t="s">
        <v>265</v>
      </c>
      <c r="H604" s="272" t="s">
        <v>186</v>
      </c>
      <c r="I604" s="272" t="s">
        <v>86</v>
      </c>
      <c r="J604" s="272" t="s">
        <v>266</v>
      </c>
      <c r="K604" s="274">
        <v>42369</v>
      </c>
    </row>
    <row r="605" spans="1:11" ht="13.5" customHeight="1" x14ac:dyDescent="0.25">
      <c r="A605" s="272" t="s">
        <v>183</v>
      </c>
      <c r="B605" s="272" t="s">
        <v>116</v>
      </c>
      <c r="C605" s="272" t="s">
        <v>210</v>
      </c>
      <c r="D605" s="272" t="s">
        <v>116</v>
      </c>
      <c r="E605" s="272" t="s">
        <v>1114</v>
      </c>
      <c r="F605" s="273">
        <v>54</v>
      </c>
      <c r="G605" s="272" t="s">
        <v>1153</v>
      </c>
      <c r="H605" s="272" t="s">
        <v>186</v>
      </c>
      <c r="I605" s="272" t="s">
        <v>86</v>
      </c>
      <c r="J605" s="272" t="s">
        <v>266</v>
      </c>
      <c r="K605" s="274">
        <v>42369</v>
      </c>
    </row>
    <row r="606" spans="1:11" ht="13.5" customHeight="1" x14ac:dyDescent="0.25">
      <c r="A606" s="272" t="s">
        <v>183</v>
      </c>
      <c r="B606" s="272" t="s">
        <v>116</v>
      </c>
      <c r="C606" s="272" t="s">
        <v>210</v>
      </c>
      <c r="D606" s="272" t="s">
        <v>116</v>
      </c>
      <c r="E606" s="272" t="s">
        <v>1114</v>
      </c>
      <c r="F606" s="273">
        <v>55</v>
      </c>
      <c r="G606" s="272" t="s">
        <v>1154</v>
      </c>
      <c r="H606" s="272" t="s">
        <v>186</v>
      </c>
      <c r="I606" s="272" t="s">
        <v>86</v>
      </c>
      <c r="J606" s="272" t="s">
        <v>266</v>
      </c>
      <c r="K606" s="274">
        <v>42369</v>
      </c>
    </row>
    <row r="607" spans="1:11" ht="13.5" customHeight="1" x14ac:dyDescent="0.25">
      <c r="A607" s="272" t="s">
        <v>180</v>
      </c>
      <c r="B607" s="272" t="s">
        <v>114</v>
      </c>
      <c r="C607" s="272" t="s">
        <v>214</v>
      </c>
      <c r="D607" s="272" t="s">
        <v>1155</v>
      </c>
      <c r="E607" s="272" t="s">
        <v>1156</v>
      </c>
      <c r="F607" s="273">
        <v>1589</v>
      </c>
      <c r="G607" s="272" t="s">
        <v>1157</v>
      </c>
      <c r="H607" s="272" t="s">
        <v>187</v>
      </c>
      <c r="I607" s="272" t="s">
        <v>66</v>
      </c>
      <c r="J607" s="272" t="s">
        <v>266</v>
      </c>
      <c r="K607" s="274">
        <v>42345</v>
      </c>
    </row>
    <row r="608" spans="1:11" ht="13.5" customHeight="1" x14ac:dyDescent="0.25">
      <c r="A608" s="272" t="s">
        <v>181</v>
      </c>
      <c r="B608" s="272" t="s">
        <v>122</v>
      </c>
      <c r="C608" s="272" t="s">
        <v>207</v>
      </c>
      <c r="D608" s="272" t="s">
        <v>350</v>
      </c>
      <c r="E608" s="272" t="s">
        <v>593</v>
      </c>
      <c r="F608" s="273">
        <v>32</v>
      </c>
      <c r="G608" s="272" t="s">
        <v>592</v>
      </c>
      <c r="H608" s="272" t="s">
        <v>187</v>
      </c>
      <c r="I608" s="272" t="s">
        <v>88</v>
      </c>
      <c r="J608" s="272" t="s">
        <v>266</v>
      </c>
      <c r="K608" s="274">
        <v>42328</v>
      </c>
    </row>
    <row r="609" spans="1:11" ht="13.5" customHeight="1" x14ac:dyDescent="0.25">
      <c r="A609" s="272" t="s">
        <v>181</v>
      </c>
      <c r="B609" s="272" t="s">
        <v>122</v>
      </c>
      <c r="C609" s="272" t="s">
        <v>207</v>
      </c>
      <c r="D609" s="272" t="s">
        <v>345</v>
      </c>
      <c r="E609" s="272" t="s">
        <v>898</v>
      </c>
      <c r="F609" s="273">
        <v>27</v>
      </c>
      <c r="G609" s="272" t="s">
        <v>103</v>
      </c>
      <c r="H609" s="272" t="s">
        <v>187</v>
      </c>
      <c r="I609" s="272" t="s">
        <v>88</v>
      </c>
      <c r="J609" s="272" t="s">
        <v>266</v>
      </c>
      <c r="K609" s="274">
        <v>42318</v>
      </c>
    </row>
    <row r="610" spans="1:11" ht="13.5" customHeight="1" x14ac:dyDescent="0.25">
      <c r="A610" s="272" t="s">
        <v>183</v>
      </c>
      <c r="B610" s="272" t="s">
        <v>98</v>
      </c>
      <c r="C610" s="272" t="s">
        <v>210</v>
      </c>
      <c r="D610" s="272" t="s">
        <v>630</v>
      </c>
      <c r="E610" s="272" t="s">
        <v>631</v>
      </c>
      <c r="F610" s="273">
        <v>20</v>
      </c>
      <c r="G610" s="272" t="s">
        <v>630</v>
      </c>
      <c r="H610" s="272" t="s">
        <v>187</v>
      </c>
      <c r="I610" s="272" t="s">
        <v>88</v>
      </c>
      <c r="J610" s="272" t="s">
        <v>266</v>
      </c>
      <c r="K610" s="274">
        <v>42318</v>
      </c>
    </row>
    <row r="611" spans="1:11" ht="13.5" customHeight="1" x14ac:dyDescent="0.25">
      <c r="A611" s="272" t="s">
        <v>179</v>
      </c>
      <c r="B611" s="272" t="s">
        <v>100</v>
      </c>
      <c r="C611" s="272" t="s">
        <v>212</v>
      </c>
      <c r="D611" s="272" t="s">
        <v>100</v>
      </c>
      <c r="E611" s="272" t="s">
        <v>1158</v>
      </c>
      <c r="F611" s="273">
        <v>1638</v>
      </c>
      <c r="G611" s="272" t="s">
        <v>1159</v>
      </c>
      <c r="H611" s="272" t="s">
        <v>186</v>
      </c>
      <c r="I611" s="272" t="s">
        <v>54</v>
      </c>
      <c r="J611" s="272" t="s">
        <v>266</v>
      </c>
      <c r="K611" s="274">
        <v>42310</v>
      </c>
    </row>
    <row r="612" spans="1:11" ht="13.5" customHeight="1" x14ac:dyDescent="0.25">
      <c r="A612" s="272" t="s">
        <v>180</v>
      </c>
      <c r="B612" s="272" t="s">
        <v>109</v>
      </c>
      <c r="C612" s="272" t="s">
        <v>212</v>
      </c>
      <c r="D612" s="272" t="s">
        <v>109</v>
      </c>
      <c r="E612" s="272" t="s">
        <v>1160</v>
      </c>
      <c r="F612" s="273">
        <v>1637</v>
      </c>
      <c r="G612" s="272" t="s">
        <v>1161</v>
      </c>
      <c r="H612" s="272" t="s">
        <v>186</v>
      </c>
      <c r="I612" s="272" t="s">
        <v>54</v>
      </c>
      <c r="J612" s="272" t="s">
        <v>266</v>
      </c>
      <c r="K612" s="274">
        <v>42310</v>
      </c>
    </row>
    <row r="613" spans="1:11" ht="13.5" customHeight="1" x14ac:dyDescent="0.25">
      <c r="A613" s="272" t="s">
        <v>181</v>
      </c>
      <c r="B613" s="272" t="s">
        <v>119</v>
      </c>
      <c r="C613" s="272" t="s">
        <v>208</v>
      </c>
      <c r="D613" s="272" t="s">
        <v>119</v>
      </c>
      <c r="E613" s="272" t="s">
        <v>888</v>
      </c>
      <c r="F613" s="273">
        <v>28</v>
      </c>
      <c r="G613" s="272" t="s">
        <v>1162</v>
      </c>
      <c r="H613" s="272" t="s">
        <v>187</v>
      </c>
      <c r="I613" s="272" t="s">
        <v>88</v>
      </c>
      <c r="J613" s="272" t="s">
        <v>266</v>
      </c>
      <c r="K613" s="274">
        <v>42278</v>
      </c>
    </row>
    <row r="614" spans="1:11" ht="13.5" customHeight="1" x14ac:dyDescent="0.25">
      <c r="A614" s="272" t="s">
        <v>182</v>
      </c>
      <c r="B614" s="272" t="s">
        <v>96</v>
      </c>
      <c r="C614" s="272" t="s">
        <v>206</v>
      </c>
      <c r="D614" s="272" t="s">
        <v>357</v>
      </c>
      <c r="E614" s="272" t="s">
        <v>944</v>
      </c>
      <c r="F614" s="273">
        <v>25</v>
      </c>
      <c r="G614" s="272" t="s">
        <v>1137</v>
      </c>
      <c r="H614" s="272" t="s">
        <v>187</v>
      </c>
      <c r="I614" s="272" t="s">
        <v>88</v>
      </c>
      <c r="J614" s="272" t="s">
        <v>266</v>
      </c>
      <c r="K614" s="274">
        <v>42278</v>
      </c>
    </row>
    <row r="615" spans="1:11" ht="13.5" customHeight="1" x14ac:dyDescent="0.25">
      <c r="A615" s="272" t="s">
        <v>180</v>
      </c>
      <c r="B615" s="272" t="s">
        <v>121</v>
      </c>
      <c r="C615" s="272" t="s">
        <v>213</v>
      </c>
      <c r="D615" s="272" t="s">
        <v>422</v>
      </c>
      <c r="E615" s="272" t="s">
        <v>1135</v>
      </c>
      <c r="F615" s="273">
        <v>7</v>
      </c>
      <c r="G615" s="272" t="s">
        <v>1163</v>
      </c>
      <c r="H615" s="272" t="s">
        <v>187</v>
      </c>
      <c r="I615" s="272" t="s">
        <v>88</v>
      </c>
      <c r="J615" s="272" t="s">
        <v>266</v>
      </c>
      <c r="K615" s="274">
        <v>42269</v>
      </c>
    </row>
    <row r="616" spans="1:11" ht="13.5" customHeight="1" x14ac:dyDescent="0.25">
      <c r="A616" s="272" t="s">
        <v>183</v>
      </c>
      <c r="B616" s="272" t="s">
        <v>116</v>
      </c>
      <c r="C616" s="272" t="s">
        <v>210</v>
      </c>
      <c r="D616" s="272" t="s">
        <v>389</v>
      </c>
      <c r="E616" s="272" t="s">
        <v>708</v>
      </c>
      <c r="F616" s="273">
        <v>22</v>
      </c>
      <c r="G616" s="272" t="s">
        <v>546</v>
      </c>
      <c r="H616" s="272" t="s">
        <v>187</v>
      </c>
      <c r="I616" s="272" t="s">
        <v>88</v>
      </c>
      <c r="J616" s="272" t="s">
        <v>266</v>
      </c>
      <c r="K616" s="274">
        <v>42248</v>
      </c>
    </row>
    <row r="617" spans="1:11" ht="13.5" customHeight="1" x14ac:dyDescent="0.25">
      <c r="A617" s="272" t="s">
        <v>180</v>
      </c>
      <c r="B617" s="272" t="s">
        <v>121</v>
      </c>
      <c r="C617" s="272" t="s">
        <v>213</v>
      </c>
      <c r="D617" s="272" t="s">
        <v>275</v>
      </c>
      <c r="E617" s="272" t="s">
        <v>933</v>
      </c>
      <c r="F617" s="273">
        <v>8</v>
      </c>
      <c r="G617" s="272" t="s">
        <v>1164</v>
      </c>
      <c r="H617" s="272" t="s">
        <v>187</v>
      </c>
      <c r="I617" s="272" t="s">
        <v>88</v>
      </c>
      <c r="J617" s="272" t="s">
        <v>266</v>
      </c>
      <c r="K617" s="274">
        <v>42244</v>
      </c>
    </row>
    <row r="618" spans="1:11" ht="13.5" customHeight="1" x14ac:dyDescent="0.25">
      <c r="A618" s="272" t="s">
        <v>181</v>
      </c>
      <c r="B618" s="272" t="s">
        <v>119</v>
      </c>
      <c r="C618" s="272" t="s">
        <v>208</v>
      </c>
      <c r="D618" s="272" t="s">
        <v>119</v>
      </c>
      <c r="E618" s="272" t="s">
        <v>402</v>
      </c>
      <c r="F618" s="273">
        <v>18</v>
      </c>
      <c r="G618" s="272" t="s">
        <v>1165</v>
      </c>
      <c r="H618" s="272" t="s">
        <v>187</v>
      </c>
      <c r="I618" s="272" t="s">
        <v>88</v>
      </c>
      <c r="J618" s="272" t="s">
        <v>266</v>
      </c>
      <c r="K618" s="274">
        <v>42242</v>
      </c>
    </row>
    <row r="619" spans="1:11" ht="13.5" customHeight="1" x14ac:dyDescent="0.25">
      <c r="A619" s="272" t="s">
        <v>183</v>
      </c>
      <c r="B619" s="272" t="s">
        <v>116</v>
      </c>
      <c r="C619" s="272" t="s">
        <v>210</v>
      </c>
      <c r="D619" s="272" t="s">
        <v>116</v>
      </c>
      <c r="E619" s="272" t="s">
        <v>1114</v>
      </c>
      <c r="F619" s="273">
        <v>21</v>
      </c>
      <c r="G619" s="272" t="s">
        <v>1166</v>
      </c>
      <c r="H619" s="272" t="s">
        <v>187</v>
      </c>
      <c r="I619" s="272" t="s">
        <v>88</v>
      </c>
      <c r="J619" s="272" t="s">
        <v>266</v>
      </c>
      <c r="K619" s="274">
        <v>42242</v>
      </c>
    </row>
    <row r="620" spans="1:11" ht="13.5" customHeight="1" x14ac:dyDescent="0.25">
      <c r="A620" s="272" t="s">
        <v>182</v>
      </c>
      <c r="B620" s="272" t="s">
        <v>106</v>
      </c>
      <c r="C620" s="272" t="s">
        <v>206</v>
      </c>
      <c r="D620" s="272" t="s">
        <v>455</v>
      </c>
      <c r="E620" s="272" t="s">
        <v>947</v>
      </c>
      <c r="F620" s="273">
        <v>9</v>
      </c>
      <c r="G620" s="272" t="s">
        <v>1126</v>
      </c>
      <c r="H620" s="272" t="s">
        <v>187</v>
      </c>
      <c r="I620" s="272" t="s">
        <v>88</v>
      </c>
      <c r="J620" s="272" t="s">
        <v>266</v>
      </c>
      <c r="K620" s="274">
        <v>42237</v>
      </c>
    </row>
    <row r="621" spans="1:11" ht="13.5" customHeight="1" x14ac:dyDescent="0.25">
      <c r="A621" s="272" t="s">
        <v>180</v>
      </c>
      <c r="B621" s="272" t="s">
        <v>95</v>
      </c>
      <c r="C621" s="272" t="s">
        <v>213</v>
      </c>
      <c r="D621" s="272" t="s">
        <v>466</v>
      </c>
      <c r="E621" s="272" t="s">
        <v>885</v>
      </c>
      <c r="F621" s="273">
        <v>23</v>
      </c>
      <c r="G621" s="272" t="s">
        <v>1167</v>
      </c>
      <c r="H621" s="272" t="s">
        <v>187</v>
      </c>
      <c r="I621" s="272" t="s">
        <v>88</v>
      </c>
      <c r="J621" s="272" t="s">
        <v>266</v>
      </c>
      <c r="K621" s="274">
        <v>42235</v>
      </c>
    </row>
    <row r="622" spans="1:11" ht="24.75" customHeight="1" x14ac:dyDescent="0.25">
      <c r="A622" s="272" t="s">
        <v>180</v>
      </c>
      <c r="B622" s="272" t="s">
        <v>121</v>
      </c>
      <c r="C622" s="272" t="s">
        <v>213</v>
      </c>
      <c r="D622" s="272" t="s">
        <v>303</v>
      </c>
      <c r="E622" s="272" t="s">
        <v>829</v>
      </c>
      <c r="F622" s="273">
        <v>6</v>
      </c>
      <c r="G622" s="272" t="s">
        <v>1168</v>
      </c>
      <c r="H622" s="272" t="s">
        <v>187</v>
      </c>
      <c r="I622" s="272" t="s">
        <v>88</v>
      </c>
      <c r="J622" s="272" t="s">
        <v>266</v>
      </c>
      <c r="K622" s="274">
        <v>42229</v>
      </c>
    </row>
    <row r="623" spans="1:11" ht="13.5" customHeight="1" x14ac:dyDescent="0.25">
      <c r="A623" s="272" t="s">
        <v>179</v>
      </c>
      <c r="B623" s="272" t="s">
        <v>103</v>
      </c>
      <c r="C623" s="272" t="s">
        <v>215</v>
      </c>
      <c r="D623" s="272" t="s">
        <v>310</v>
      </c>
      <c r="E623" s="272" t="s">
        <v>917</v>
      </c>
      <c r="F623" s="273">
        <v>2</v>
      </c>
      <c r="G623" s="272" t="s">
        <v>918</v>
      </c>
      <c r="H623" s="272" t="s">
        <v>187</v>
      </c>
      <c r="I623" s="272" t="s">
        <v>88</v>
      </c>
      <c r="J623" s="272" t="s">
        <v>266</v>
      </c>
      <c r="K623" s="274">
        <v>42226</v>
      </c>
    </row>
    <row r="624" spans="1:11" ht="13.5" customHeight="1" x14ac:dyDescent="0.25">
      <c r="A624" s="272" t="s">
        <v>179</v>
      </c>
      <c r="B624" s="272" t="s">
        <v>104</v>
      </c>
      <c r="C624" s="272" t="s">
        <v>215</v>
      </c>
      <c r="D624" s="272" t="s">
        <v>577</v>
      </c>
      <c r="E624" s="272" t="s">
        <v>849</v>
      </c>
      <c r="F624" s="273">
        <v>367</v>
      </c>
      <c r="G624" s="272" t="s">
        <v>1169</v>
      </c>
      <c r="H624" s="272" t="s">
        <v>186</v>
      </c>
      <c r="I624" s="272" t="s">
        <v>86</v>
      </c>
      <c r="J624" s="272" t="s">
        <v>266</v>
      </c>
      <c r="K624" s="274">
        <v>42196</v>
      </c>
    </row>
    <row r="625" spans="1:11" ht="13.5" customHeight="1" x14ac:dyDescent="0.25">
      <c r="A625" s="272" t="s">
        <v>180</v>
      </c>
      <c r="B625" s="272" t="s">
        <v>114</v>
      </c>
      <c r="C625" s="272" t="s">
        <v>214</v>
      </c>
      <c r="D625" s="272" t="s">
        <v>114</v>
      </c>
      <c r="E625" s="272" t="s">
        <v>575</v>
      </c>
      <c r="F625" s="273">
        <v>4</v>
      </c>
      <c r="G625" s="272" t="s">
        <v>926</v>
      </c>
      <c r="H625" s="272" t="s">
        <v>187</v>
      </c>
      <c r="I625" s="272" t="s">
        <v>88</v>
      </c>
      <c r="J625" s="272" t="s">
        <v>266</v>
      </c>
      <c r="K625" s="274">
        <v>42148</v>
      </c>
    </row>
    <row r="626" spans="1:11" ht="13.5" customHeight="1" x14ac:dyDescent="0.25">
      <c r="A626" s="272" t="s">
        <v>179</v>
      </c>
      <c r="B626" s="272" t="s">
        <v>117</v>
      </c>
      <c r="C626" s="272" t="s">
        <v>212</v>
      </c>
      <c r="D626" s="272" t="s">
        <v>117</v>
      </c>
      <c r="E626" s="272" t="s">
        <v>1089</v>
      </c>
      <c r="F626" s="273">
        <v>17</v>
      </c>
      <c r="G626" s="272" t="s">
        <v>1090</v>
      </c>
      <c r="H626" s="272" t="s">
        <v>187</v>
      </c>
      <c r="I626" s="272" t="s">
        <v>88</v>
      </c>
      <c r="J626" s="272" t="s">
        <v>266</v>
      </c>
      <c r="K626" s="274">
        <v>42146</v>
      </c>
    </row>
    <row r="627" spans="1:11" ht="13.5" customHeight="1" x14ac:dyDescent="0.25">
      <c r="A627" s="272" t="s">
        <v>179</v>
      </c>
      <c r="B627" s="272" t="s">
        <v>103</v>
      </c>
      <c r="C627" s="272" t="s">
        <v>215</v>
      </c>
      <c r="D627" s="272" t="s">
        <v>310</v>
      </c>
      <c r="E627" s="272" t="s">
        <v>1085</v>
      </c>
      <c r="F627" s="273">
        <v>1</v>
      </c>
      <c r="G627" s="272" t="s">
        <v>1170</v>
      </c>
      <c r="H627" s="272" t="s">
        <v>187</v>
      </c>
      <c r="I627" s="272" t="s">
        <v>88</v>
      </c>
      <c r="J627" s="272" t="s">
        <v>266</v>
      </c>
      <c r="K627" s="274">
        <v>42141</v>
      </c>
    </row>
    <row r="628" spans="1:11" ht="13.5" customHeight="1" x14ac:dyDescent="0.25">
      <c r="A628" s="272" t="s">
        <v>181</v>
      </c>
      <c r="B628" s="272" t="s">
        <v>105</v>
      </c>
      <c r="C628" s="272" t="s">
        <v>209</v>
      </c>
      <c r="D628" s="272" t="s">
        <v>105</v>
      </c>
      <c r="E628" s="272" t="s">
        <v>940</v>
      </c>
      <c r="F628" s="273">
        <v>14</v>
      </c>
      <c r="G628" s="272" t="s">
        <v>1171</v>
      </c>
      <c r="H628" s="272" t="s">
        <v>187</v>
      </c>
      <c r="I628" s="272" t="s">
        <v>88</v>
      </c>
      <c r="J628" s="272" t="s">
        <v>266</v>
      </c>
      <c r="K628" s="274">
        <v>42137</v>
      </c>
    </row>
    <row r="629" spans="1:11" ht="13.5" customHeight="1" x14ac:dyDescent="0.25">
      <c r="A629" s="272" t="s">
        <v>181</v>
      </c>
      <c r="B629" s="272" t="s">
        <v>119</v>
      </c>
      <c r="C629" s="272" t="s">
        <v>208</v>
      </c>
      <c r="D629" s="272" t="s">
        <v>1146</v>
      </c>
      <c r="E629" s="272" t="s">
        <v>1147</v>
      </c>
      <c r="F629" s="273">
        <v>3</v>
      </c>
      <c r="G629" s="272" t="s">
        <v>794</v>
      </c>
      <c r="H629" s="272" t="s">
        <v>187</v>
      </c>
      <c r="I629" s="272" t="s">
        <v>88</v>
      </c>
      <c r="J629" s="272" t="s">
        <v>266</v>
      </c>
      <c r="K629" s="274">
        <v>42137</v>
      </c>
    </row>
    <row r="630" spans="1:11" ht="13.5" customHeight="1" x14ac:dyDescent="0.25">
      <c r="A630" s="272" t="s">
        <v>182</v>
      </c>
      <c r="B630" s="272" t="s">
        <v>99</v>
      </c>
      <c r="C630" s="272" t="s">
        <v>208</v>
      </c>
      <c r="D630" s="272" t="s">
        <v>460</v>
      </c>
      <c r="E630" s="272" t="s">
        <v>1151</v>
      </c>
      <c r="F630" s="273">
        <v>11</v>
      </c>
      <c r="G630" s="272" t="s">
        <v>650</v>
      </c>
      <c r="H630" s="272" t="s">
        <v>187</v>
      </c>
      <c r="I630" s="272" t="s">
        <v>88</v>
      </c>
      <c r="J630" s="272" t="s">
        <v>266</v>
      </c>
      <c r="K630" s="274">
        <v>42137</v>
      </c>
    </row>
    <row r="631" spans="1:11" ht="13.5" customHeight="1" x14ac:dyDescent="0.25">
      <c r="A631" s="272" t="s">
        <v>182</v>
      </c>
      <c r="B631" s="272" t="s">
        <v>99</v>
      </c>
      <c r="C631" s="272" t="s">
        <v>208</v>
      </c>
      <c r="D631" s="272" t="s">
        <v>460</v>
      </c>
      <c r="E631" s="272" t="s">
        <v>945</v>
      </c>
      <c r="F631" s="273">
        <v>10</v>
      </c>
      <c r="G631" s="272" t="s">
        <v>1152</v>
      </c>
      <c r="H631" s="272" t="s">
        <v>187</v>
      </c>
      <c r="I631" s="272" t="s">
        <v>88</v>
      </c>
      <c r="J631" s="272" t="s">
        <v>266</v>
      </c>
      <c r="K631" s="274">
        <v>42137</v>
      </c>
    </row>
    <row r="632" spans="1:11" ht="13.5" customHeight="1" x14ac:dyDescent="0.25">
      <c r="A632" s="272" t="s">
        <v>182</v>
      </c>
      <c r="B632" s="272" t="s">
        <v>96</v>
      </c>
      <c r="C632" s="272" t="s">
        <v>206</v>
      </c>
      <c r="D632" s="272" t="s">
        <v>357</v>
      </c>
      <c r="E632" s="272" t="s">
        <v>911</v>
      </c>
      <c r="F632" s="273">
        <v>29</v>
      </c>
      <c r="G632" s="272" t="s">
        <v>546</v>
      </c>
      <c r="H632" s="272" t="s">
        <v>187</v>
      </c>
      <c r="I632" s="272" t="s">
        <v>88</v>
      </c>
      <c r="J632" s="272" t="s">
        <v>266</v>
      </c>
      <c r="K632" s="274">
        <v>42131</v>
      </c>
    </row>
    <row r="633" spans="1:11" ht="13.5" customHeight="1" x14ac:dyDescent="0.25">
      <c r="A633" s="272" t="s">
        <v>183</v>
      </c>
      <c r="B633" s="272" t="s">
        <v>93</v>
      </c>
      <c r="C633" s="272" t="s">
        <v>211</v>
      </c>
      <c r="D633" s="272" t="s">
        <v>93</v>
      </c>
      <c r="E633" s="272" t="s">
        <v>948</v>
      </c>
      <c r="F633" s="273">
        <v>15</v>
      </c>
      <c r="G633" s="272" t="s">
        <v>1087</v>
      </c>
      <c r="H633" s="272" t="s">
        <v>187</v>
      </c>
      <c r="I633" s="272" t="s">
        <v>88</v>
      </c>
      <c r="J633" s="272" t="s">
        <v>266</v>
      </c>
      <c r="K633" s="274">
        <v>42087</v>
      </c>
    </row>
    <row r="634" spans="1:11" ht="13.5" customHeight="1" x14ac:dyDescent="0.25">
      <c r="A634" s="272" t="s">
        <v>180</v>
      </c>
      <c r="B634" s="272" t="s">
        <v>121</v>
      </c>
      <c r="C634" s="272" t="s">
        <v>213</v>
      </c>
      <c r="D634" s="272" t="s">
        <v>303</v>
      </c>
      <c r="E634" s="272" t="s">
        <v>929</v>
      </c>
      <c r="F634" s="273">
        <v>43</v>
      </c>
      <c r="G634" s="272" t="s">
        <v>1172</v>
      </c>
      <c r="H634" s="272" t="s">
        <v>187</v>
      </c>
      <c r="I634" s="272" t="s">
        <v>88</v>
      </c>
      <c r="J634" s="272" t="s">
        <v>266</v>
      </c>
      <c r="K634" s="274">
        <v>42033</v>
      </c>
    </row>
    <row r="635" spans="1:11" ht="13.5" customHeight="1" x14ac:dyDescent="0.25">
      <c r="A635" s="272" t="s">
        <v>179</v>
      </c>
      <c r="B635" s="272" t="s">
        <v>97</v>
      </c>
      <c r="C635" s="272" t="s">
        <v>215</v>
      </c>
      <c r="D635" s="272" t="s">
        <v>97</v>
      </c>
      <c r="E635" s="272" t="s">
        <v>1173</v>
      </c>
      <c r="F635" s="273">
        <v>125</v>
      </c>
      <c r="G635" s="272" t="s">
        <v>1174</v>
      </c>
      <c r="H635" s="272" t="s">
        <v>187</v>
      </c>
      <c r="I635" s="272" t="s">
        <v>89</v>
      </c>
      <c r="J635" s="272" t="s">
        <v>266</v>
      </c>
      <c r="K635" s="274">
        <v>42005</v>
      </c>
    </row>
    <row r="636" spans="1:11" ht="24.75" customHeight="1" x14ac:dyDescent="0.25">
      <c r="A636" s="272" t="s">
        <v>179</v>
      </c>
      <c r="B636" s="272" t="s">
        <v>97</v>
      </c>
      <c r="C636" s="272" t="s">
        <v>215</v>
      </c>
      <c r="D636" s="272" t="s">
        <v>97</v>
      </c>
      <c r="E636" s="272" t="s">
        <v>1175</v>
      </c>
      <c r="F636" s="273">
        <v>124</v>
      </c>
      <c r="G636" s="272" t="s">
        <v>1176</v>
      </c>
      <c r="H636" s="272" t="s">
        <v>187</v>
      </c>
      <c r="I636" s="272" t="s">
        <v>89</v>
      </c>
      <c r="J636" s="272" t="s">
        <v>266</v>
      </c>
      <c r="K636" s="274">
        <v>42005</v>
      </c>
    </row>
    <row r="637" spans="1:11" ht="13.5" customHeight="1" x14ac:dyDescent="0.25">
      <c r="A637" s="272" t="s">
        <v>179</v>
      </c>
      <c r="B637" s="272" t="s">
        <v>97</v>
      </c>
      <c r="C637" s="272" t="s">
        <v>215</v>
      </c>
      <c r="D637" s="272" t="s">
        <v>97</v>
      </c>
      <c r="E637" s="272" t="s">
        <v>1177</v>
      </c>
      <c r="F637" s="273">
        <v>126</v>
      </c>
      <c r="G637" s="272" t="s">
        <v>1121</v>
      </c>
      <c r="H637" s="272" t="s">
        <v>187</v>
      </c>
      <c r="I637" s="272" t="s">
        <v>89</v>
      </c>
      <c r="J637" s="272" t="s">
        <v>266</v>
      </c>
      <c r="K637" s="274">
        <v>42005</v>
      </c>
    </row>
    <row r="638" spans="1:11" ht="24.75" customHeight="1" x14ac:dyDescent="0.25">
      <c r="A638" s="272" t="s">
        <v>179</v>
      </c>
      <c r="B638" s="272" t="s">
        <v>97</v>
      </c>
      <c r="C638" s="272" t="s">
        <v>215</v>
      </c>
      <c r="D638" s="272" t="s">
        <v>97</v>
      </c>
      <c r="E638" s="272" t="s">
        <v>1178</v>
      </c>
      <c r="F638" s="273">
        <v>127</v>
      </c>
      <c r="G638" s="272" t="s">
        <v>1179</v>
      </c>
      <c r="H638" s="272" t="s">
        <v>187</v>
      </c>
      <c r="I638" s="272" t="s">
        <v>89</v>
      </c>
      <c r="J638" s="272" t="s">
        <v>266</v>
      </c>
      <c r="K638" s="274">
        <v>42005</v>
      </c>
    </row>
    <row r="639" spans="1:11" ht="36" customHeight="1" x14ac:dyDescent="0.25">
      <c r="A639" s="272" t="s">
        <v>180</v>
      </c>
      <c r="B639" s="272" t="s">
        <v>95</v>
      </c>
      <c r="C639" s="272" t="s">
        <v>213</v>
      </c>
      <c r="D639" s="272" t="s">
        <v>466</v>
      </c>
      <c r="E639" s="272" t="s">
        <v>1180</v>
      </c>
      <c r="F639" s="273">
        <v>104</v>
      </c>
      <c r="G639" s="272" t="s">
        <v>1181</v>
      </c>
      <c r="H639" s="272" t="s">
        <v>187</v>
      </c>
      <c r="I639" s="272" t="s">
        <v>89</v>
      </c>
      <c r="J639" s="272" t="s">
        <v>266</v>
      </c>
      <c r="K639" s="274">
        <v>42005</v>
      </c>
    </row>
    <row r="640" spans="1:11" ht="13.5" customHeight="1" x14ac:dyDescent="0.25">
      <c r="A640" s="272" t="s">
        <v>180</v>
      </c>
      <c r="B640" s="272" t="s">
        <v>95</v>
      </c>
      <c r="C640" s="272" t="s">
        <v>213</v>
      </c>
      <c r="D640" s="272" t="s">
        <v>466</v>
      </c>
      <c r="E640" s="272" t="s">
        <v>717</v>
      </c>
      <c r="F640" s="273">
        <v>72</v>
      </c>
      <c r="G640" s="272" t="s">
        <v>1182</v>
      </c>
      <c r="H640" s="272" t="s">
        <v>186</v>
      </c>
      <c r="I640" s="272" t="s">
        <v>85</v>
      </c>
      <c r="J640" s="272" t="s">
        <v>266</v>
      </c>
      <c r="K640" s="274">
        <v>42005</v>
      </c>
    </row>
    <row r="641" spans="1:11" ht="13.5" customHeight="1" x14ac:dyDescent="0.25">
      <c r="A641" s="272" t="s">
        <v>180</v>
      </c>
      <c r="B641" s="272" t="s">
        <v>95</v>
      </c>
      <c r="C641" s="272" t="s">
        <v>213</v>
      </c>
      <c r="D641" s="272" t="s">
        <v>466</v>
      </c>
      <c r="E641" s="272" t="s">
        <v>1183</v>
      </c>
      <c r="F641" s="273">
        <v>107</v>
      </c>
      <c r="G641" s="272" t="s">
        <v>1184</v>
      </c>
      <c r="H641" s="272" t="s">
        <v>187</v>
      </c>
      <c r="I641" s="272" t="s">
        <v>89</v>
      </c>
      <c r="J641" s="272" t="s">
        <v>266</v>
      </c>
      <c r="K641" s="274">
        <v>42005</v>
      </c>
    </row>
    <row r="642" spans="1:11" ht="24.75" customHeight="1" x14ac:dyDescent="0.25">
      <c r="A642" s="272" t="s">
        <v>180</v>
      </c>
      <c r="B642" s="272" t="s">
        <v>95</v>
      </c>
      <c r="C642" s="272" t="s">
        <v>213</v>
      </c>
      <c r="D642" s="272" t="s">
        <v>466</v>
      </c>
      <c r="E642" s="272" t="s">
        <v>1185</v>
      </c>
      <c r="F642" s="273">
        <v>111</v>
      </c>
      <c r="G642" s="272" t="s">
        <v>1186</v>
      </c>
      <c r="H642" s="272" t="s">
        <v>187</v>
      </c>
      <c r="I642" s="272" t="s">
        <v>89</v>
      </c>
      <c r="J642" s="272" t="s">
        <v>266</v>
      </c>
      <c r="K642" s="274">
        <v>42005</v>
      </c>
    </row>
    <row r="643" spans="1:11" ht="13.5" customHeight="1" x14ac:dyDescent="0.25">
      <c r="A643" s="272" t="s">
        <v>180</v>
      </c>
      <c r="B643" s="272" t="s">
        <v>95</v>
      </c>
      <c r="C643" s="272" t="s">
        <v>213</v>
      </c>
      <c r="D643" s="272" t="s">
        <v>466</v>
      </c>
      <c r="E643" s="272" t="s">
        <v>785</v>
      </c>
      <c r="F643" s="273">
        <v>71</v>
      </c>
      <c r="G643" s="272" t="s">
        <v>1187</v>
      </c>
      <c r="H643" s="272" t="s">
        <v>186</v>
      </c>
      <c r="I643" s="272" t="s">
        <v>85</v>
      </c>
      <c r="J643" s="272" t="s">
        <v>266</v>
      </c>
      <c r="K643" s="274">
        <v>42005</v>
      </c>
    </row>
    <row r="644" spans="1:11" ht="13.5" customHeight="1" x14ac:dyDescent="0.25">
      <c r="A644" s="272" t="s">
        <v>180</v>
      </c>
      <c r="B644" s="272" t="s">
        <v>95</v>
      </c>
      <c r="C644" s="272" t="s">
        <v>213</v>
      </c>
      <c r="D644" s="272" t="s">
        <v>466</v>
      </c>
      <c r="E644" s="272" t="s">
        <v>1188</v>
      </c>
      <c r="F644" s="273">
        <v>119</v>
      </c>
      <c r="G644" s="272" t="s">
        <v>485</v>
      </c>
      <c r="H644" s="272" t="s">
        <v>187</v>
      </c>
      <c r="I644" s="272" t="s">
        <v>89</v>
      </c>
      <c r="J644" s="272" t="s">
        <v>266</v>
      </c>
      <c r="K644" s="274">
        <v>42005</v>
      </c>
    </row>
    <row r="645" spans="1:11" ht="13.5" customHeight="1" x14ac:dyDescent="0.25">
      <c r="A645" s="272" t="s">
        <v>180</v>
      </c>
      <c r="B645" s="272" t="s">
        <v>95</v>
      </c>
      <c r="C645" s="272" t="s">
        <v>213</v>
      </c>
      <c r="D645" s="272" t="s">
        <v>466</v>
      </c>
      <c r="E645" s="272" t="s">
        <v>704</v>
      </c>
      <c r="F645" s="273">
        <v>121</v>
      </c>
      <c r="G645" s="272" t="s">
        <v>705</v>
      </c>
      <c r="H645" s="272" t="s">
        <v>187</v>
      </c>
      <c r="I645" s="272" t="s">
        <v>89</v>
      </c>
      <c r="J645" s="272" t="s">
        <v>266</v>
      </c>
      <c r="K645" s="274">
        <v>42005</v>
      </c>
    </row>
    <row r="646" spans="1:11" ht="13.5" customHeight="1" x14ac:dyDescent="0.25">
      <c r="A646" s="272" t="s">
        <v>180</v>
      </c>
      <c r="B646" s="272" t="s">
        <v>114</v>
      </c>
      <c r="C646" s="272" t="s">
        <v>214</v>
      </c>
      <c r="D646" s="272" t="s">
        <v>553</v>
      </c>
      <c r="E646" s="272" t="s">
        <v>554</v>
      </c>
      <c r="F646" s="273">
        <v>67</v>
      </c>
      <c r="G646" s="272" t="s">
        <v>1189</v>
      </c>
      <c r="H646" s="272" t="s">
        <v>186</v>
      </c>
      <c r="I646" s="272" t="s">
        <v>85</v>
      </c>
      <c r="J646" s="272" t="s">
        <v>266</v>
      </c>
      <c r="K646" s="274">
        <v>42005</v>
      </c>
    </row>
    <row r="647" spans="1:11" ht="13.5" customHeight="1" x14ac:dyDescent="0.25">
      <c r="A647" s="272" t="s">
        <v>180</v>
      </c>
      <c r="B647" s="272" t="s">
        <v>114</v>
      </c>
      <c r="C647" s="272" t="s">
        <v>214</v>
      </c>
      <c r="D647" s="272" t="s">
        <v>553</v>
      </c>
      <c r="E647" s="272" t="s">
        <v>554</v>
      </c>
      <c r="F647" s="273">
        <v>65</v>
      </c>
      <c r="G647" s="272" t="s">
        <v>1190</v>
      </c>
      <c r="H647" s="272" t="s">
        <v>186</v>
      </c>
      <c r="I647" s="272" t="s">
        <v>85</v>
      </c>
      <c r="J647" s="272" t="s">
        <v>266</v>
      </c>
      <c r="K647" s="274">
        <v>42005</v>
      </c>
    </row>
    <row r="648" spans="1:11" ht="13.5" customHeight="1" x14ac:dyDescent="0.25">
      <c r="A648" s="272" t="s">
        <v>180</v>
      </c>
      <c r="B648" s="272" t="s">
        <v>114</v>
      </c>
      <c r="C648" s="272" t="s">
        <v>214</v>
      </c>
      <c r="D648" s="272" t="s">
        <v>553</v>
      </c>
      <c r="E648" s="272" t="s">
        <v>566</v>
      </c>
      <c r="F648" s="273">
        <v>66</v>
      </c>
      <c r="G648" s="272" t="s">
        <v>1191</v>
      </c>
      <c r="H648" s="272" t="s">
        <v>186</v>
      </c>
      <c r="I648" s="272" t="s">
        <v>85</v>
      </c>
      <c r="J648" s="272" t="s">
        <v>266</v>
      </c>
      <c r="K648" s="274">
        <v>42005</v>
      </c>
    </row>
    <row r="649" spans="1:11" ht="13.5" customHeight="1" x14ac:dyDescent="0.25">
      <c r="A649" s="272" t="s">
        <v>180</v>
      </c>
      <c r="B649" s="272" t="s">
        <v>114</v>
      </c>
      <c r="C649" s="272" t="s">
        <v>214</v>
      </c>
      <c r="D649" s="272" t="s">
        <v>114</v>
      </c>
      <c r="E649" s="272" t="s">
        <v>1192</v>
      </c>
      <c r="F649" s="273">
        <v>122</v>
      </c>
      <c r="G649" s="272" t="s">
        <v>114</v>
      </c>
      <c r="H649" s="272" t="s">
        <v>187</v>
      </c>
      <c r="I649" s="272" t="s">
        <v>89</v>
      </c>
      <c r="J649" s="272" t="s">
        <v>266</v>
      </c>
      <c r="K649" s="274">
        <v>42005</v>
      </c>
    </row>
    <row r="650" spans="1:11" ht="13.5" customHeight="1" x14ac:dyDescent="0.25">
      <c r="A650" s="272" t="s">
        <v>180</v>
      </c>
      <c r="B650" s="272" t="s">
        <v>114</v>
      </c>
      <c r="C650" s="272" t="s">
        <v>214</v>
      </c>
      <c r="D650" s="272" t="s">
        <v>114</v>
      </c>
      <c r="E650" s="272" t="s">
        <v>1193</v>
      </c>
      <c r="F650" s="273">
        <v>64</v>
      </c>
      <c r="G650" s="272" t="s">
        <v>1194</v>
      </c>
      <c r="H650" s="272" t="s">
        <v>186</v>
      </c>
      <c r="I650" s="272" t="s">
        <v>86</v>
      </c>
      <c r="J650" s="272" t="s">
        <v>266</v>
      </c>
      <c r="K650" s="274">
        <v>42005</v>
      </c>
    </row>
    <row r="651" spans="1:11" ht="13.5" customHeight="1" x14ac:dyDescent="0.25">
      <c r="A651" s="272" t="s">
        <v>180</v>
      </c>
      <c r="B651" s="272" t="s">
        <v>114</v>
      </c>
      <c r="C651" s="272" t="s">
        <v>214</v>
      </c>
      <c r="D651" s="272" t="s">
        <v>114</v>
      </c>
      <c r="E651" s="272" t="s">
        <v>1193</v>
      </c>
      <c r="F651" s="273">
        <v>73</v>
      </c>
      <c r="G651" s="272" t="s">
        <v>1195</v>
      </c>
      <c r="H651" s="272" t="s">
        <v>186</v>
      </c>
      <c r="I651" s="272" t="s">
        <v>85</v>
      </c>
      <c r="J651" s="272" t="s">
        <v>266</v>
      </c>
      <c r="K651" s="274">
        <v>42005</v>
      </c>
    </row>
    <row r="652" spans="1:11" ht="13.5" customHeight="1" x14ac:dyDescent="0.25">
      <c r="A652" s="272" t="s">
        <v>180</v>
      </c>
      <c r="B652" s="272" t="s">
        <v>114</v>
      </c>
      <c r="C652" s="272" t="s">
        <v>214</v>
      </c>
      <c r="D652" s="272" t="s">
        <v>114</v>
      </c>
      <c r="E652" s="272" t="s">
        <v>1193</v>
      </c>
      <c r="F652" s="273">
        <v>74</v>
      </c>
      <c r="G652" s="272" t="s">
        <v>1196</v>
      </c>
      <c r="H652" s="272" t="s">
        <v>186</v>
      </c>
      <c r="I652" s="272" t="s">
        <v>85</v>
      </c>
      <c r="J652" s="272" t="s">
        <v>266</v>
      </c>
      <c r="K652" s="274">
        <v>42005</v>
      </c>
    </row>
    <row r="653" spans="1:11" ht="13.5" customHeight="1" x14ac:dyDescent="0.25">
      <c r="A653" s="272" t="s">
        <v>180</v>
      </c>
      <c r="B653" s="272" t="s">
        <v>114</v>
      </c>
      <c r="C653" s="272" t="s">
        <v>214</v>
      </c>
      <c r="D653" s="272" t="s">
        <v>335</v>
      </c>
      <c r="E653" s="272" t="s">
        <v>1197</v>
      </c>
      <c r="F653" s="273">
        <v>123</v>
      </c>
      <c r="G653" s="272" t="s">
        <v>1198</v>
      </c>
      <c r="H653" s="272" t="s">
        <v>187</v>
      </c>
      <c r="I653" s="272" t="s">
        <v>89</v>
      </c>
      <c r="J653" s="272" t="s">
        <v>266</v>
      </c>
      <c r="K653" s="274">
        <v>42005</v>
      </c>
    </row>
    <row r="654" spans="1:11" ht="13.5" customHeight="1" x14ac:dyDescent="0.25">
      <c r="A654" s="272" t="s">
        <v>180</v>
      </c>
      <c r="B654" s="272" t="s">
        <v>121</v>
      </c>
      <c r="C654" s="272" t="s">
        <v>213</v>
      </c>
      <c r="D654" s="272" t="s">
        <v>272</v>
      </c>
      <c r="E654" s="272" t="s">
        <v>534</v>
      </c>
      <c r="F654" s="273">
        <v>83</v>
      </c>
      <c r="G654" s="272" t="s">
        <v>1199</v>
      </c>
      <c r="H654" s="272" t="s">
        <v>186</v>
      </c>
      <c r="I654" s="272" t="s">
        <v>86</v>
      </c>
      <c r="J654" s="272" t="s">
        <v>266</v>
      </c>
      <c r="K654" s="274">
        <v>42005</v>
      </c>
    </row>
    <row r="655" spans="1:11" ht="13.5" customHeight="1" x14ac:dyDescent="0.25">
      <c r="A655" s="272" t="s">
        <v>180</v>
      </c>
      <c r="B655" s="272" t="s">
        <v>121</v>
      </c>
      <c r="C655" s="272" t="s">
        <v>213</v>
      </c>
      <c r="D655" s="272" t="s">
        <v>272</v>
      </c>
      <c r="E655" s="272" t="s">
        <v>501</v>
      </c>
      <c r="F655" s="273">
        <v>84</v>
      </c>
      <c r="G655" s="272" t="s">
        <v>1200</v>
      </c>
      <c r="H655" s="272" t="s">
        <v>186</v>
      </c>
      <c r="I655" s="272" t="s">
        <v>86</v>
      </c>
      <c r="J655" s="272" t="s">
        <v>266</v>
      </c>
      <c r="K655" s="274">
        <v>42005</v>
      </c>
    </row>
    <row r="656" spans="1:11" ht="13.5" customHeight="1" x14ac:dyDescent="0.25">
      <c r="A656" s="272" t="s">
        <v>180</v>
      </c>
      <c r="B656" s="272" t="s">
        <v>121</v>
      </c>
      <c r="C656" s="272" t="s">
        <v>213</v>
      </c>
      <c r="D656" s="272" t="s">
        <v>272</v>
      </c>
      <c r="E656" s="272" t="s">
        <v>328</v>
      </c>
      <c r="F656" s="273">
        <v>82</v>
      </c>
      <c r="G656" s="272" t="s">
        <v>1201</v>
      </c>
      <c r="H656" s="272" t="s">
        <v>186</v>
      </c>
      <c r="I656" s="272" t="s">
        <v>85</v>
      </c>
      <c r="J656" s="272" t="s">
        <v>266</v>
      </c>
      <c r="K656" s="274">
        <v>42005</v>
      </c>
    </row>
    <row r="657" spans="1:11" ht="13.5" customHeight="1" x14ac:dyDescent="0.25">
      <c r="A657" s="272" t="s">
        <v>180</v>
      </c>
      <c r="B657" s="272" t="s">
        <v>121</v>
      </c>
      <c r="C657" s="272" t="s">
        <v>213</v>
      </c>
      <c r="D657" s="272" t="s">
        <v>272</v>
      </c>
      <c r="E657" s="272" t="s">
        <v>1202</v>
      </c>
      <c r="F657" s="273">
        <v>109</v>
      </c>
      <c r="G657" s="272" t="s">
        <v>1203</v>
      </c>
      <c r="H657" s="272" t="s">
        <v>187</v>
      </c>
      <c r="I657" s="272" t="s">
        <v>89</v>
      </c>
      <c r="J657" s="272" t="s">
        <v>266</v>
      </c>
      <c r="K657" s="274">
        <v>42005</v>
      </c>
    </row>
    <row r="658" spans="1:11" ht="13.5" customHeight="1" x14ac:dyDescent="0.25">
      <c r="A658" s="272" t="s">
        <v>180</v>
      </c>
      <c r="B658" s="272" t="s">
        <v>121</v>
      </c>
      <c r="C658" s="272" t="s">
        <v>213</v>
      </c>
      <c r="D658" s="272" t="s">
        <v>422</v>
      </c>
      <c r="E658" s="272" t="s">
        <v>1092</v>
      </c>
      <c r="F658" s="273">
        <v>81</v>
      </c>
      <c r="G658" s="272" t="s">
        <v>1204</v>
      </c>
      <c r="H658" s="272" t="s">
        <v>186</v>
      </c>
      <c r="I658" s="272" t="s">
        <v>86</v>
      </c>
      <c r="J658" s="272" t="s">
        <v>266</v>
      </c>
      <c r="K658" s="274">
        <v>42005</v>
      </c>
    </row>
    <row r="659" spans="1:11" ht="13.5" customHeight="1" x14ac:dyDescent="0.25">
      <c r="A659" s="272" t="s">
        <v>180</v>
      </c>
      <c r="B659" s="272" t="s">
        <v>121</v>
      </c>
      <c r="C659" s="272" t="s">
        <v>213</v>
      </c>
      <c r="D659" s="272" t="s">
        <v>422</v>
      </c>
      <c r="E659" s="272" t="s">
        <v>1205</v>
      </c>
      <c r="F659" s="273">
        <v>112</v>
      </c>
      <c r="G659" s="272" t="s">
        <v>422</v>
      </c>
      <c r="H659" s="272" t="s">
        <v>187</v>
      </c>
      <c r="I659" s="272" t="s">
        <v>89</v>
      </c>
      <c r="J659" s="272" t="s">
        <v>266</v>
      </c>
      <c r="K659" s="274">
        <v>42005</v>
      </c>
    </row>
    <row r="660" spans="1:11" ht="13.5" customHeight="1" x14ac:dyDescent="0.25">
      <c r="A660" s="272" t="s">
        <v>180</v>
      </c>
      <c r="B660" s="272" t="s">
        <v>121</v>
      </c>
      <c r="C660" s="272" t="s">
        <v>213</v>
      </c>
      <c r="D660" s="272" t="s">
        <v>303</v>
      </c>
      <c r="E660" s="272" t="s">
        <v>804</v>
      </c>
      <c r="F660" s="273">
        <v>105</v>
      </c>
      <c r="G660" s="272" t="s">
        <v>1206</v>
      </c>
      <c r="H660" s="272" t="s">
        <v>187</v>
      </c>
      <c r="I660" s="272" t="s">
        <v>89</v>
      </c>
      <c r="J660" s="272" t="s">
        <v>266</v>
      </c>
      <c r="K660" s="274">
        <v>42005</v>
      </c>
    </row>
    <row r="661" spans="1:11" ht="13.5" customHeight="1" x14ac:dyDescent="0.25">
      <c r="A661" s="272" t="s">
        <v>180</v>
      </c>
      <c r="B661" s="272" t="s">
        <v>121</v>
      </c>
      <c r="C661" s="272" t="s">
        <v>213</v>
      </c>
      <c r="D661" s="272" t="s">
        <v>303</v>
      </c>
      <c r="E661" s="272" t="s">
        <v>1207</v>
      </c>
      <c r="F661" s="273">
        <v>113</v>
      </c>
      <c r="G661" s="272" t="s">
        <v>1208</v>
      </c>
      <c r="H661" s="272" t="s">
        <v>187</v>
      </c>
      <c r="I661" s="272" t="s">
        <v>89</v>
      </c>
      <c r="J661" s="272" t="s">
        <v>266</v>
      </c>
      <c r="K661" s="274">
        <v>42005</v>
      </c>
    </row>
    <row r="662" spans="1:11" ht="13.5" customHeight="1" x14ac:dyDescent="0.25">
      <c r="A662" s="272" t="s">
        <v>180</v>
      </c>
      <c r="B662" s="272" t="s">
        <v>121</v>
      </c>
      <c r="C662" s="272" t="s">
        <v>213</v>
      </c>
      <c r="D662" s="272" t="s">
        <v>303</v>
      </c>
      <c r="E662" s="272" t="s">
        <v>829</v>
      </c>
      <c r="F662" s="273">
        <v>86</v>
      </c>
      <c r="G662" s="272" t="s">
        <v>1209</v>
      </c>
      <c r="H662" s="272" t="s">
        <v>186</v>
      </c>
      <c r="I662" s="272" t="s">
        <v>86</v>
      </c>
      <c r="J662" s="272" t="s">
        <v>266</v>
      </c>
      <c r="K662" s="274">
        <v>42005</v>
      </c>
    </row>
    <row r="663" spans="1:11" ht="13.5" customHeight="1" x14ac:dyDescent="0.25">
      <c r="A663" s="272" t="s">
        <v>180</v>
      </c>
      <c r="B663" s="272" t="s">
        <v>121</v>
      </c>
      <c r="C663" s="272" t="s">
        <v>213</v>
      </c>
      <c r="D663" s="272" t="s">
        <v>303</v>
      </c>
      <c r="E663" s="272" t="s">
        <v>787</v>
      </c>
      <c r="F663" s="273">
        <v>85</v>
      </c>
      <c r="G663" s="272" t="s">
        <v>1210</v>
      </c>
      <c r="H663" s="272" t="s">
        <v>186</v>
      </c>
      <c r="I663" s="272" t="s">
        <v>86</v>
      </c>
      <c r="J663" s="272" t="s">
        <v>266</v>
      </c>
      <c r="K663" s="274">
        <v>42005</v>
      </c>
    </row>
    <row r="664" spans="1:11" ht="24.75" customHeight="1" x14ac:dyDescent="0.25">
      <c r="A664" s="272" t="s">
        <v>180</v>
      </c>
      <c r="B664" s="272" t="s">
        <v>121</v>
      </c>
      <c r="C664" s="272" t="s">
        <v>213</v>
      </c>
      <c r="D664" s="272" t="s">
        <v>303</v>
      </c>
      <c r="E664" s="272" t="s">
        <v>1211</v>
      </c>
      <c r="F664" s="273">
        <v>115</v>
      </c>
      <c r="G664" s="272" t="s">
        <v>1212</v>
      </c>
      <c r="H664" s="272" t="s">
        <v>187</v>
      </c>
      <c r="I664" s="272" t="s">
        <v>89</v>
      </c>
      <c r="J664" s="272" t="s">
        <v>266</v>
      </c>
      <c r="K664" s="274">
        <v>42005</v>
      </c>
    </row>
    <row r="665" spans="1:11" ht="13.5" customHeight="1" x14ac:dyDescent="0.25">
      <c r="A665" s="272" t="s">
        <v>180</v>
      </c>
      <c r="B665" s="272" t="s">
        <v>121</v>
      </c>
      <c r="C665" s="272" t="s">
        <v>213</v>
      </c>
      <c r="D665" s="272" t="s">
        <v>303</v>
      </c>
      <c r="E665" s="272" t="s">
        <v>670</v>
      </c>
      <c r="F665" s="273">
        <v>120</v>
      </c>
      <c r="G665" s="272" t="s">
        <v>1213</v>
      </c>
      <c r="H665" s="272" t="s">
        <v>187</v>
      </c>
      <c r="I665" s="272" t="s">
        <v>89</v>
      </c>
      <c r="J665" s="272" t="s">
        <v>266</v>
      </c>
      <c r="K665" s="274">
        <v>42005</v>
      </c>
    </row>
    <row r="666" spans="1:11" ht="13.5" customHeight="1" x14ac:dyDescent="0.25">
      <c r="A666" s="272" t="s">
        <v>180</v>
      </c>
      <c r="B666" s="272" t="s">
        <v>121</v>
      </c>
      <c r="C666" s="272" t="s">
        <v>213</v>
      </c>
      <c r="D666" s="272" t="s">
        <v>275</v>
      </c>
      <c r="E666" s="272" t="s">
        <v>732</v>
      </c>
      <c r="F666" s="273">
        <v>114</v>
      </c>
      <c r="G666" s="272" t="s">
        <v>1214</v>
      </c>
      <c r="H666" s="272" t="s">
        <v>187</v>
      </c>
      <c r="I666" s="272" t="s">
        <v>89</v>
      </c>
      <c r="J666" s="272" t="s">
        <v>266</v>
      </c>
      <c r="K666" s="274">
        <v>42005</v>
      </c>
    </row>
    <row r="667" spans="1:11" ht="13.5" customHeight="1" x14ac:dyDescent="0.25">
      <c r="A667" s="272" t="s">
        <v>180</v>
      </c>
      <c r="B667" s="272" t="s">
        <v>121</v>
      </c>
      <c r="C667" s="272" t="s">
        <v>213</v>
      </c>
      <c r="D667" s="272" t="s">
        <v>275</v>
      </c>
      <c r="E667" s="272" t="s">
        <v>734</v>
      </c>
      <c r="F667" s="273">
        <v>117</v>
      </c>
      <c r="G667" s="272" t="s">
        <v>1215</v>
      </c>
      <c r="H667" s="272" t="s">
        <v>187</v>
      </c>
      <c r="I667" s="272" t="s">
        <v>89</v>
      </c>
      <c r="J667" s="272" t="s">
        <v>266</v>
      </c>
      <c r="K667" s="274">
        <v>42005</v>
      </c>
    </row>
    <row r="668" spans="1:11" ht="13.5" customHeight="1" x14ac:dyDescent="0.25">
      <c r="A668" s="272" t="s">
        <v>180</v>
      </c>
      <c r="B668" s="272" t="s">
        <v>121</v>
      </c>
      <c r="C668" s="272" t="s">
        <v>213</v>
      </c>
      <c r="D668" s="272" t="s">
        <v>275</v>
      </c>
      <c r="E668" s="272" t="s">
        <v>760</v>
      </c>
      <c r="F668" s="273">
        <v>118</v>
      </c>
      <c r="G668" s="272" t="s">
        <v>1216</v>
      </c>
      <c r="H668" s="272" t="s">
        <v>187</v>
      </c>
      <c r="I668" s="272" t="s">
        <v>89</v>
      </c>
      <c r="J668" s="272" t="s">
        <v>266</v>
      </c>
      <c r="K668" s="274">
        <v>42005</v>
      </c>
    </row>
    <row r="669" spans="1:11" ht="13.5" customHeight="1" x14ac:dyDescent="0.25">
      <c r="A669" s="272" t="s">
        <v>180</v>
      </c>
      <c r="B669" s="272" t="s">
        <v>121</v>
      </c>
      <c r="C669" s="272" t="s">
        <v>213</v>
      </c>
      <c r="D669" s="272" t="s">
        <v>278</v>
      </c>
      <c r="E669" s="272" t="s">
        <v>392</v>
      </c>
      <c r="F669" s="273">
        <v>103</v>
      </c>
      <c r="G669" s="272" t="s">
        <v>1217</v>
      </c>
      <c r="H669" s="272" t="s">
        <v>187</v>
      </c>
      <c r="I669" s="272" t="s">
        <v>89</v>
      </c>
      <c r="J669" s="272" t="s">
        <v>266</v>
      </c>
      <c r="K669" s="274">
        <v>42005</v>
      </c>
    </row>
    <row r="670" spans="1:11" ht="13.5" customHeight="1" x14ac:dyDescent="0.25">
      <c r="A670" s="272" t="s">
        <v>180</v>
      </c>
      <c r="B670" s="272" t="s">
        <v>121</v>
      </c>
      <c r="C670" s="272" t="s">
        <v>213</v>
      </c>
      <c r="D670" s="272" t="s">
        <v>278</v>
      </c>
      <c r="E670" s="272" t="s">
        <v>1218</v>
      </c>
      <c r="F670" s="273">
        <v>106</v>
      </c>
      <c r="G670" s="272" t="s">
        <v>1219</v>
      </c>
      <c r="H670" s="272" t="s">
        <v>187</v>
      </c>
      <c r="I670" s="272" t="s">
        <v>89</v>
      </c>
      <c r="J670" s="272" t="s">
        <v>266</v>
      </c>
      <c r="K670" s="274">
        <v>42005</v>
      </c>
    </row>
    <row r="671" spans="1:11" ht="13.5" customHeight="1" x14ac:dyDescent="0.25">
      <c r="A671" s="272" t="s">
        <v>181</v>
      </c>
      <c r="B671" s="272" t="s">
        <v>105</v>
      </c>
      <c r="C671" s="272" t="s">
        <v>209</v>
      </c>
      <c r="D671" s="272" t="s">
        <v>105</v>
      </c>
      <c r="E671" s="272" t="s">
        <v>873</v>
      </c>
      <c r="F671" s="273">
        <v>141</v>
      </c>
      <c r="G671" s="272" t="s">
        <v>1220</v>
      </c>
      <c r="H671" s="272" t="s">
        <v>187</v>
      </c>
      <c r="I671" s="272" t="s">
        <v>89</v>
      </c>
      <c r="J671" s="272" t="s">
        <v>266</v>
      </c>
      <c r="K671" s="274">
        <v>42005</v>
      </c>
    </row>
    <row r="672" spans="1:11" ht="13.5" customHeight="1" x14ac:dyDescent="0.25">
      <c r="A672" s="272" t="s">
        <v>181</v>
      </c>
      <c r="B672" s="272" t="s">
        <v>105</v>
      </c>
      <c r="C672" s="272" t="s">
        <v>209</v>
      </c>
      <c r="D672" s="272" t="s">
        <v>105</v>
      </c>
      <c r="E672" s="272" t="s">
        <v>706</v>
      </c>
      <c r="F672" s="273">
        <v>142</v>
      </c>
      <c r="G672" s="272" t="s">
        <v>1221</v>
      </c>
      <c r="H672" s="272" t="s">
        <v>187</v>
      </c>
      <c r="I672" s="272" t="s">
        <v>89</v>
      </c>
      <c r="J672" s="272" t="s">
        <v>266</v>
      </c>
      <c r="K672" s="274">
        <v>42005</v>
      </c>
    </row>
    <row r="673" spans="1:11" ht="13.5" customHeight="1" x14ac:dyDescent="0.25">
      <c r="A673" s="272" t="s">
        <v>181</v>
      </c>
      <c r="B673" s="272" t="s">
        <v>105</v>
      </c>
      <c r="C673" s="272" t="s">
        <v>209</v>
      </c>
      <c r="D673" s="272" t="s">
        <v>105</v>
      </c>
      <c r="E673" s="272" t="s">
        <v>875</v>
      </c>
      <c r="F673" s="273">
        <v>143</v>
      </c>
      <c r="G673" s="272" t="s">
        <v>1222</v>
      </c>
      <c r="H673" s="272" t="s">
        <v>187</v>
      </c>
      <c r="I673" s="272" t="s">
        <v>89</v>
      </c>
      <c r="J673" s="272" t="s">
        <v>266</v>
      </c>
      <c r="K673" s="274">
        <v>42005</v>
      </c>
    </row>
    <row r="674" spans="1:11" ht="24.75" customHeight="1" x14ac:dyDescent="0.25">
      <c r="A674" s="272" t="s">
        <v>181</v>
      </c>
      <c r="B674" s="272" t="s">
        <v>108</v>
      </c>
      <c r="C674" s="272" t="s">
        <v>207</v>
      </c>
      <c r="D674" s="272" t="s">
        <v>300</v>
      </c>
      <c r="E674" s="272" t="s">
        <v>1223</v>
      </c>
      <c r="F674" s="273">
        <v>151</v>
      </c>
      <c r="G674" s="272" t="s">
        <v>1224</v>
      </c>
      <c r="H674" s="272" t="s">
        <v>187</v>
      </c>
      <c r="I674" s="272" t="s">
        <v>89</v>
      </c>
      <c r="J674" s="272" t="s">
        <v>266</v>
      </c>
      <c r="K674" s="274">
        <v>42005</v>
      </c>
    </row>
    <row r="675" spans="1:11" ht="13.5" customHeight="1" x14ac:dyDescent="0.25">
      <c r="A675" s="272" t="s">
        <v>181</v>
      </c>
      <c r="B675" s="272" t="s">
        <v>112</v>
      </c>
      <c r="C675" s="272" t="s">
        <v>208</v>
      </c>
      <c r="D675" s="272" t="s">
        <v>112</v>
      </c>
      <c r="E675" s="272" t="s">
        <v>633</v>
      </c>
      <c r="F675" s="273">
        <v>153</v>
      </c>
      <c r="G675" s="272" t="s">
        <v>112</v>
      </c>
      <c r="H675" s="272" t="s">
        <v>187</v>
      </c>
      <c r="I675" s="272" t="s">
        <v>89</v>
      </c>
      <c r="J675" s="272" t="s">
        <v>266</v>
      </c>
      <c r="K675" s="274">
        <v>42005</v>
      </c>
    </row>
    <row r="676" spans="1:11" ht="13.5" customHeight="1" x14ac:dyDescent="0.25">
      <c r="A676" s="272" t="s">
        <v>181</v>
      </c>
      <c r="B676" s="272" t="s">
        <v>119</v>
      </c>
      <c r="C676" s="272" t="s">
        <v>208</v>
      </c>
      <c r="D676" s="272" t="s">
        <v>1146</v>
      </c>
      <c r="E676" s="272" t="s">
        <v>1147</v>
      </c>
      <c r="F676" s="273">
        <v>79</v>
      </c>
      <c r="G676" s="272" t="s">
        <v>725</v>
      </c>
      <c r="H676" s="272" t="s">
        <v>186</v>
      </c>
      <c r="I676" s="272" t="s">
        <v>86</v>
      </c>
      <c r="J676" s="272" t="s">
        <v>266</v>
      </c>
      <c r="K676" s="274">
        <v>42005</v>
      </c>
    </row>
    <row r="677" spans="1:11" ht="13.5" customHeight="1" x14ac:dyDescent="0.25">
      <c r="A677" s="272" t="s">
        <v>181</v>
      </c>
      <c r="B677" s="272" t="s">
        <v>119</v>
      </c>
      <c r="C677" s="272" t="s">
        <v>208</v>
      </c>
      <c r="D677" s="272" t="s">
        <v>1146</v>
      </c>
      <c r="E677" s="272" t="s">
        <v>1147</v>
      </c>
      <c r="F677" s="273">
        <v>80</v>
      </c>
      <c r="G677" s="272" t="s">
        <v>892</v>
      </c>
      <c r="H677" s="272" t="s">
        <v>186</v>
      </c>
      <c r="I677" s="272" t="s">
        <v>86</v>
      </c>
      <c r="J677" s="272" t="s">
        <v>266</v>
      </c>
      <c r="K677" s="274">
        <v>42005</v>
      </c>
    </row>
    <row r="678" spans="1:11" ht="13.5" customHeight="1" x14ac:dyDescent="0.25">
      <c r="A678" s="272" t="s">
        <v>181</v>
      </c>
      <c r="B678" s="272" t="s">
        <v>119</v>
      </c>
      <c r="C678" s="272" t="s">
        <v>208</v>
      </c>
      <c r="D678" s="272" t="s">
        <v>1146</v>
      </c>
      <c r="E678" s="272" t="s">
        <v>1147</v>
      </c>
      <c r="F678" s="273">
        <v>99</v>
      </c>
      <c r="G678" s="272" t="s">
        <v>1225</v>
      </c>
      <c r="H678" s="272" t="s">
        <v>186</v>
      </c>
      <c r="I678" s="272" t="s">
        <v>85</v>
      </c>
      <c r="J678" s="272" t="s">
        <v>266</v>
      </c>
      <c r="K678" s="274">
        <v>42005</v>
      </c>
    </row>
    <row r="679" spans="1:11" ht="13.5" customHeight="1" x14ac:dyDescent="0.25">
      <c r="A679" s="272" t="s">
        <v>181</v>
      </c>
      <c r="B679" s="272" t="s">
        <v>119</v>
      </c>
      <c r="C679" s="272" t="s">
        <v>208</v>
      </c>
      <c r="D679" s="272" t="s">
        <v>119</v>
      </c>
      <c r="E679" s="272" t="s">
        <v>394</v>
      </c>
      <c r="F679" s="273">
        <v>96</v>
      </c>
      <c r="G679" s="272" t="s">
        <v>1226</v>
      </c>
      <c r="H679" s="272" t="s">
        <v>186</v>
      </c>
      <c r="I679" s="272" t="s">
        <v>85</v>
      </c>
      <c r="J679" s="272" t="s">
        <v>266</v>
      </c>
      <c r="K679" s="274">
        <v>42005</v>
      </c>
    </row>
    <row r="680" spans="1:11" ht="13.5" customHeight="1" x14ac:dyDescent="0.25">
      <c r="A680" s="272" t="s">
        <v>181</v>
      </c>
      <c r="B680" s="272" t="s">
        <v>119</v>
      </c>
      <c r="C680" s="272" t="s">
        <v>208</v>
      </c>
      <c r="D680" s="272" t="s">
        <v>119</v>
      </c>
      <c r="E680" s="272" t="s">
        <v>394</v>
      </c>
      <c r="F680" s="273">
        <v>78</v>
      </c>
      <c r="G680" s="272" t="s">
        <v>579</v>
      </c>
      <c r="H680" s="272" t="s">
        <v>186</v>
      </c>
      <c r="I680" s="272" t="s">
        <v>86</v>
      </c>
      <c r="J680" s="272" t="s">
        <v>266</v>
      </c>
      <c r="K680" s="274">
        <v>42005</v>
      </c>
    </row>
    <row r="681" spans="1:11" ht="13.5" customHeight="1" x14ac:dyDescent="0.25">
      <c r="A681" s="272" t="s">
        <v>181</v>
      </c>
      <c r="B681" s="272" t="s">
        <v>119</v>
      </c>
      <c r="C681" s="272" t="s">
        <v>208</v>
      </c>
      <c r="D681" s="272" t="s">
        <v>119</v>
      </c>
      <c r="E681" s="272" t="s">
        <v>399</v>
      </c>
      <c r="F681" s="273">
        <v>87</v>
      </c>
      <c r="G681" s="272" t="s">
        <v>1227</v>
      </c>
      <c r="H681" s="272" t="s">
        <v>186</v>
      </c>
      <c r="I681" s="272" t="s">
        <v>86</v>
      </c>
      <c r="J681" s="272" t="s">
        <v>266</v>
      </c>
      <c r="K681" s="274">
        <v>42005</v>
      </c>
    </row>
    <row r="682" spans="1:11" ht="13.5" customHeight="1" x14ac:dyDescent="0.25">
      <c r="A682" s="272" t="s">
        <v>181</v>
      </c>
      <c r="B682" s="272" t="s">
        <v>119</v>
      </c>
      <c r="C682" s="272" t="s">
        <v>208</v>
      </c>
      <c r="D682" s="272" t="s">
        <v>119</v>
      </c>
      <c r="E682" s="272" t="s">
        <v>399</v>
      </c>
      <c r="F682" s="273">
        <v>97</v>
      </c>
      <c r="G682" s="272" t="s">
        <v>1228</v>
      </c>
      <c r="H682" s="272" t="s">
        <v>186</v>
      </c>
      <c r="I682" s="272" t="s">
        <v>85</v>
      </c>
      <c r="J682" s="272" t="s">
        <v>266</v>
      </c>
      <c r="K682" s="274">
        <v>42005</v>
      </c>
    </row>
    <row r="683" spans="1:11" ht="13.5" customHeight="1" x14ac:dyDescent="0.25">
      <c r="A683" s="272" t="s">
        <v>181</v>
      </c>
      <c r="B683" s="272" t="s">
        <v>119</v>
      </c>
      <c r="C683" s="272" t="s">
        <v>208</v>
      </c>
      <c r="D683" s="272" t="s">
        <v>119</v>
      </c>
      <c r="E683" s="272" t="s">
        <v>402</v>
      </c>
      <c r="F683" s="273">
        <v>98</v>
      </c>
      <c r="G683" s="272" t="s">
        <v>1229</v>
      </c>
      <c r="H683" s="272" t="s">
        <v>186</v>
      </c>
      <c r="I683" s="272" t="s">
        <v>85</v>
      </c>
      <c r="J683" s="272" t="s">
        <v>266</v>
      </c>
      <c r="K683" s="274">
        <v>42005</v>
      </c>
    </row>
    <row r="684" spans="1:11" ht="13.5" customHeight="1" x14ac:dyDescent="0.25">
      <c r="A684" s="272" t="s">
        <v>181</v>
      </c>
      <c r="B684" s="272" t="s">
        <v>119</v>
      </c>
      <c r="C684" s="272" t="s">
        <v>208</v>
      </c>
      <c r="D684" s="272" t="s">
        <v>119</v>
      </c>
      <c r="E684" s="272" t="s">
        <v>854</v>
      </c>
      <c r="F684" s="273">
        <v>148</v>
      </c>
      <c r="G684" s="272" t="s">
        <v>1230</v>
      </c>
      <c r="H684" s="272" t="s">
        <v>187</v>
      </c>
      <c r="I684" s="272" t="s">
        <v>89</v>
      </c>
      <c r="J684" s="272" t="s">
        <v>266</v>
      </c>
      <c r="K684" s="274">
        <v>42005</v>
      </c>
    </row>
    <row r="685" spans="1:11" ht="13.5" customHeight="1" x14ac:dyDescent="0.25">
      <c r="A685" s="272" t="s">
        <v>181</v>
      </c>
      <c r="B685" s="272" t="s">
        <v>119</v>
      </c>
      <c r="C685" s="272" t="s">
        <v>208</v>
      </c>
      <c r="D685" s="272" t="s">
        <v>119</v>
      </c>
      <c r="E685" s="272" t="s">
        <v>1231</v>
      </c>
      <c r="F685" s="273">
        <v>149</v>
      </c>
      <c r="G685" s="272" t="s">
        <v>1232</v>
      </c>
      <c r="H685" s="272" t="s">
        <v>187</v>
      </c>
      <c r="I685" s="272" t="s">
        <v>89</v>
      </c>
      <c r="J685" s="272" t="s">
        <v>266</v>
      </c>
      <c r="K685" s="274">
        <v>42005</v>
      </c>
    </row>
    <row r="686" spans="1:11" ht="13.5" customHeight="1" x14ac:dyDescent="0.25">
      <c r="A686" s="272" t="s">
        <v>181</v>
      </c>
      <c r="B686" s="272" t="s">
        <v>119</v>
      </c>
      <c r="C686" s="272" t="s">
        <v>208</v>
      </c>
      <c r="D686" s="272" t="s">
        <v>119</v>
      </c>
      <c r="E686" s="272" t="s">
        <v>1231</v>
      </c>
      <c r="F686" s="273">
        <v>94</v>
      </c>
      <c r="G686" s="272" t="s">
        <v>1233</v>
      </c>
      <c r="H686" s="272" t="s">
        <v>186</v>
      </c>
      <c r="I686" s="272" t="s">
        <v>85</v>
      </c>
      <c r="J686" s="272" t="s">
        <v>266</v>
      </c>
      <c r="K686" s="274">
        <v>42005</v>
      </c>
    </row>
    <row r="687" spans="1:11" ht="13.5" customHeight="1" x14ac:dyDescent="0.25">
      <c r="A687" s="272" t="s">
        <v>181</v>
      </c>
      <c r="B687" s="272" t="s">
        <v>119</v>
      </c>
      <c r="C687" s="272" t="s">
        <v>208</v>
      </c>
      <c r="D687" s="272" t="s">
        <v>119</v>
      </c>
      <c r="E687" s="272" t="s">
        <v>877</v>
      </c>
      <c r="F687" s="273">
        <v>150</v>
      </c>
      <c r="G687" s="272" t="s">
        <v>1234</v>
      </c>
      <c r="H687" s="272" t="s">
        <v>187</v>
      </c>
      <c r="I687" s="272" t="s">
        <v>89</v>
      </c>
      <c r="J687" s="272" t="s">
        <v>266</v>
      </c>
      <c r="K687" s="274">
        <v>42005</v>
      </c>
    </row>
    <row r="688" spans="1:11" ht="13.5" customHeight="1" x14ac:dyDescent="0.25">
      <c r="A688" s="272" t="s">
        <v>181</v>
      </c>
      <c r="B688" s="272" t="s">
        <v>119</v>
      </c>
      <c r="C688" s="272" t="s">
        <v>208</v>
      </c>
      <c r="D688" s="272" t="s">
        <v>740</v>
      </c>
      <c r="E688" s="272" t="s">
        <v>1235</v>
      </c>
      <c r="F688" s="273">
        <v>95</v>
      </c>
      <c r="G688" s="272" t="s">
        <v>1236</v>
      </c>
      <c r="H688" s="272" t="s">
        <v>186</v>
      </c>
      <c r="I688" s="272" t="s">
        <v>85</v>
      </c>
      <c r="J688" s="272" t="s">
        <v>266</v>
      </c>
      <c r="K688" s="274">
        <v>42005</v>
      </c>
    </row>
    <row r="689" spans="1:11" ht="13.5" customHeight="1" x14ac:dyDescent="0.25">
      <c r="A689" s="272" t="s">
        <v>181</v>
      </c>
      <c r="B689" s="272" t="s">
        <v>122</v>
      </c>
      <c r="C689" s="272" t="s">
        <v>207</v>
      </c>
      <c r="D689" s="272" t="s">
        <v>350</v>
      </c>
      <c r="E689" s="272" t="s">
        <v>1237</v>
      </c>
      <c r="F689" s="273">
        <v>152</v>
      </c>
      <c r="G689" s="272" t="s">
        <v>1238</v>
      </c>
      <c r="H689" s="272" t="s">
        <v>187</v>
      </c>
      <c r="I689" s="272" t="s">
        <v>89</v>
      </c>
      <c r="J689" s="272" t="s">
        <v>266</v>
      </c>
      <c r="K689" s="274">
        <v>42005</v>
      </c>
    </row>
    <row r="690" spans="1:11" ht="13.5" customHeight="1" x14ac:dyDescent="0.25">
      <c r="A690" s="272" t="s">
        <v>182</v>
      </c>
      <c r="B690" s="272" t="s">
        <v>96</v>
      </c>
      <c r="C690" s="272" t="s">
        <v>206</v>
      </c>
      <c r="D690" s="272" t="s">
        <v>357</v>
      </c>
      <c r="E690" s="272" t="s">
        <v>817</v>
      </c>
      <c r="F690" s="273">
        <v>146</v>
      </c>
      <c r="G690" s="272" t="s">
        <v>1239</v>
      </c>
      <c r="H690" s="272" t="s">
        <v>187</v>
      </c>
      <c r="I690" s="272" t="s">
        <v>89</v>
      </c>
      <c r="J690" s="272" t="s">
        <v>266</v>
      </c>
      <c r="K690" s="274">
        <v>42005</v>
      </c>
    </row>
    <row r="691" spans="1:11" ht="13.5" customHeight="1" x14ac:dyDescent="0.25">
      <c r="A691" s="272" t="s">
        <v>182</v>
      </c>
      <c r="B691" s="272" t="s">
        <v>101</v>
      </c>
      <c r="C691" s="272" t="s">
        <v>206</v>
      </c>
      <c r="D691" s="272" t="s">
        <v>514</v>
      </c>
      <c r="E691" s="272" t="s">
        <v>515</v>
      </c>
      <c r="F691" s="273">
        <v>144</v>
      </c>
      <c r="G691" s="272" t="s">
        <v>514</v>
      </c>
      <c r="H691" s="272" t="s">
        <v>187</v>
      </c>
      <c r="I691" s="272" t="s">
        <v>89</v>
      </c>
      <c r="J691" s="272" t="s">
        <v>266</v>
      </c>
      <c r="K691" s="274">
        <v>42005</v>
      </c>
    </row>
    <row r="692" spans="1:11" ht="13.5" customHeight="1" x14ac:dyDescent="0.25">
      <c r="A692" s="272" t="s">
        <v>182</v>
      </c>
      <c r="B692" s="272" t="s">
        <v>106</v>
      </c>
      <c r="C692" s="272" t="s">
        <v>206</v>
      </c>
      <c r="D692" s="272" t="s">
        <v>789</v>
      </c>
      <c r="E692" s="272" t="s">
        <v>790</v>
      </c>
      <c r="F692" s="273">
        <v>138</v>
      </c>
      <c r="G692" s="272" t="s">
        <v>789</v>
      </c>
      <c r="H692" s="272" t="s">
        <v>187</v>
      </c>
      <c r="I692" s="272" t="s">
        <v>89</v>
      </c>
      <c r="J692" s="272" t="s">
        <v>266</v>
      </c>
      <c r="K692" s="274">
        <v>42005</v>
      </c>
    </row>
    <row r="693" spans="1:11" ht="13.5" customHeight="1" x14ac:dyDescent="0.25">
      <c r="A693" s="272" t="s">
        <v>182</v>
      </c>
      <c r="B693" s="272" t="s">
        <v>113</v>
      </c>
      <c r="C693" s="272" t="s">
        <v>206</v>
      </c>
      <c r="D693" s="272" t="s">
        <v>870</v>
      </c>
      <c r="E693" s="272" t="s">
        <v>871</v>
      </c>
      <c r="F693" s="273">
        <v>147</v>
      </c>
      <c r="G693" s="272" t="s">
        <v>870</v>
      </c>
      <c r="H693" s="272" t="s">
        <v>187</v>
      </c>
      <c r="I693" s="272" t="s">
        <v>89</v>
      </c>
      <c r="J693" s="272" t="s">
        <v>266</v>
      </c>
      <c r="K693" s="274">
        <v>42005</v>
      </c>
    </row>
    <row r="694" spans="1:11" ht="13.5" customHeight="1" x14ac:dyDescent="0.25">
      <c r="A694" s="272" t="s">
        <v>182</v>
      </c>
      <c r="B694" s="272" t="s">
        <v>118</v>
      </c>
      <c r="C694" s="272" t="s">
        <v>209</v>
      </c>
      <c r="D694" s="272" t="s">
        <v>865</v>
      </c>
      <c r="E694" s="272" t="s">
        <v>866</v>
      </c>
      <c r="F694" s="273">
        <v>139</v>
      </c>
      <c r="G694" s="272" t="s">
        <v>865</v>
      </c>
      <c r="H694" s="272" t="s">
        <v>187</v>
      </c>
      <c r="I694" s="272" t="s">
        <v>89</v>
      </c>
      <c r="J694" s="272" t="s">
        <v>266</v>
      </c>
      <c r="K694" s="274">
        <v>42005</v>
      </c>
    </row>
    <row r="695" spans="1:11" ht="13.5" customHeight="1" x14ac:dyDescent="0.25">
      <c r="A695" s="272" t="s">
        <v>182</v>
      </c>
      <c r="B695" s="272" t="s">
        <v>118</v>
      </c>
      <c r="C695" s="272" t="s">
        <v>209</v>
      </c>
      <c r="D695" s="272" t="s">
        <v>1240</v>
      </c>
      <c r="E695" s="272" t="s">
        <v>1241</v>
      </c>
      <c r="F695" s="273">
        <v>140</v>
      </c>
      <c r="G695" s="272" t="s">
        <v>1242</v>
      </c>
      <c r="H695" s="272" t="s">
        <v>187</v>
      </c>
      <c r="I695" s="272" t="s">
        <v>89</v>
      </c>
      <c r="J695" s="272" t="s">
        <v>266</v>
      </c>
      <c r="K695" s="274">
        <v>42005</v>
      </c>
    </row>
    <row r="696" spans="1:11" ht="13.5" customHeight="1" x14ac:dyDescent="0.25">
      <c r="A696" s="272" t="s">
        <v>183</v>
      </c>
      <c r="B696" s="272" t="s">
        <v>91</v>
      </c>
      <c r="C696" s="272" t="s">
        <v>214</v>
      </c>
      <c r="D696" s="272" t="s">
        <v>91</v>
      </c>
      <c r="E696" s="272" t="s">
        <v>587</v>
      </c>
      <c r="F696" s="273">
        <v>62</v>
      </c>
      <c r="G696" s="272" t="s">
        <v>1243</v>
      </c>
      <c r="H696" s="272" t="s">
        <v>186</v>
      </c>
      <c r="I696" s="272" t="s">
        <v>85</v>
      </c>
      <c r="J696" s="272" t="s">
        <v>266</v>
      </c>
      <c r="K696" s="274">
        <v>42005</v>
      </c>
    </row>
    <row r="697" spans="1:11" ht="24.75" customHeight="1" x14ac:dyDescent="0.25">
      <c r="A697" s="272" t="s">
        <v>183</v>
      </c>
      <c r="B697" s="272" t="s">
        <v>91</v>
      </c>
      <c r="C697" s="272" t="s">
        <v>214</v>
      </c>
      <c r="D697" s="272" t="s">
        <v>91</v>
      </c>
      <c r="E697" s="272" t="s">
        <v>473</v>
      </c>
      <c r="F697" s="273">
        <v>163</v>
      </c>
      <c r="G697" s="272" t="s">
        <v>1244</v>
      </c>
      <c r="H697" s="272" t="s">
        <v>186</v>
      </c>
      <c r="I697" s="272" t="s">
        <v>85</v>
      </c>
      <c r="J697" s="272" t="s">
        <v>266</v>
      </c>
      <c r="K697" s="274">
        <v>42005</v>
      </c>
    </row>
    <row r="698" spans="1:11" ht="13.5" customHeight="1" x14ac:dyDescent="0.25">
      <c r="A698" s="272" t="s">
        <v>183</v>
      </c>
      <c r="B698" s="272" t="s">
        <v>91</v>
      </c>
      <c r="C698" s="272" t="s">
        <v>214</v>
      </c>
      <c r="D698" s="272" t="s">
        <v>91</v>
      </c>
      <c r="E698" s="272" t="s">
        <v>503</v>
      </c>
      <c r="F698" s="273">
        <v>63</v>
      </c>
      <c r="G698" s="272" t="s">
        <v>504</v>
      </c>
      <c r="H698" s="272" t="s">
        <v>186</v>
      </c>
      <c r="I698" s="272" t="s">
        <v>86</v>
      </c>
      <c r="J698" s="272" t="s">
        <v>266</v>
      </c>
      <c r="K698" s="274">
        <v>42005</v>
      </c>
    </row>
    <row r="699" spans="1:11" ht="13.5" customHeight="1" x14ac:dyDescent="0.25">
      <c r="A699" s="272" t="s">
        <v>183</v>
      </c>
      <c r="B699" s="272" t="s">
        <v>91</v>
      </c>
      <c r="C699" s="272" t="s">
        <v>214</v>
      </c>
      <c r="D699" s="272" t="s">
        <v>91</v>
      </c>
      <c r="E699" s="272" t="s">
        <v>1245</v>
      </c>
      <c r="F699" s="273">
        <v>130</v>
      </c>
      <c r="G699" s="272" t="s">
        <v>91</v>
      </c>
      <c r="H699" s="272" t="s">
        <v>187</v>
      </c>
      <c r="I699" s="272" t="s">
        <v>89</v>
      </c>
      <c r="J699" s="272" t="s">
        <v>266</v>
      </c>
      <c r="K699" s="274">
        <v>42005</v>
      </c>
    </row>
    <row r="700" spans="1:11" ht="13.5" customHeight="1" x14ac:dyDescent="0.25">
      <c r="A700" s="272" t="s">
        <v>183</v>
      </c>
      <c r="B700" s="272" t="s">
        <v>92</v>
      </c>
      <c r="C700" s="272" t="s">
        <v>211</v>
      </c>
      <c r="D700" s="272" t="s">
        <v>442</v>
      </c>
      <c r="E700" s="272" t="s">
        <v>856</v>
      </c>
      <c r="F700" s="273">
        <v>135</v>
      </c>
      <c r="G700" s="272" t="s">
        <v>442</v>
      </c>
      <c r="H700" s="272" t="s">
        <v>187</v>
      </c>
      <c r="I700" s="272" t="s">
        <v>89</v>
      </c>
      <c r="J700" s="272" t="s">
        <v>266</v>
      </c>
      <c r="K700" s="274">
        <v>42005</v>
      </c>
    </row>
    <row r="701" spans="1:11" ht="13.5" customHeight="1" x14ac:dyDescent="0.25">
      <c r="A701" s="272" t="s">
        <v>183</v>
      </c>
      <c r="B701" s="272" t="s">
        <v>92</v>
      </c>
      <c r="C701" s="272" t="s">
        <v>211</v>
      </c>
      <c r="D701" s="272" t="s">
        <v>842</v>
      </c>
      <c r="E701" s="272" t="s">
        <v>843</v>
      </c>
      <c r="F701" s="273">
        <v>136</v>
      </c>
      <c r="G701" s="272" t="s">
        <v>842</v>
      </c>
      <c r="H701" s="272" t="s">
        <v>187</v>
      </c>
      <c r="I701" s="272" t="s">
        <v>89</v>
      </c>
      <c r="J701" s="272" t="s">
        <v>266</v>
      </c>
      <c r="K701" s="274">
        <v>42005</v>
      </c>
    </row>
    <row r="702" spans="1:11" ht="13.5" customHeight="1" x14ac:dyDescent="0.25">
      <c r="A702" s="272" t="s">
        <v>183</v>
      </c>
      <c r="B702" s="272" t="s">
        <v>93</v>
      </c>
      <c r="C702" s="272" t="s">
        <v>211</v>
      </c>
      <c r="D702" s="272" t="s">
        <v>93</v>
      </c>
      <c r="E702" s="272" t="s">
        <v>1246</v>
      </c>
      <c r="F702" s="273">
        <v>132</v>
      </c>
      <c r="G702" s="272" t="s">
        <v>93</v>
      </c>
      <c r="H702" s="272" t="s">
        <v>187</v>
      </c>
      <c r="I702" s="272" t="s">
        <v>89</v>
      </c>
      <c r="J702" s="272" t="s">
        <v>266</v>
      </c>
      <c r="K702" s="274">
        <v>42005</v>
      </c>
    </row>
    <row r="703" spans="1:11" ht="13.5" customHeight="1" x14ac:dyDescent="0.25">
      <c r="A703" s="272" t="s">
        <v>183</v>
      </c>
      <c r="B703" s="272" t="s">
        <v>93</v>
      </c>
      <c r="C703" s="272" t="s">
        <v>211</v>
      </c>
      <c r="D703" s="272" t="s">
        <v>846</v>
      </c>
      <c r="E703" s="272" t="s">
        <v>847</v>
      </c>
      <c r="F703" s="273">
        <v>133</v>
      </c>
      <c r="G703" s="272" t="s">
        <v>846</v>
      </c>
      <c r="H703" s="272" t="s">
        <v>187</v>
      </c>
      <c r="I703" s="272" t="s">
        <v>89</v>
      </c>
      <c r="J703" s="272" t="s">
        <v>266</v>
      </c>
      <c r="K703" s="274">
        <v>42005</v>
      </c>
    </row>
    <row r="704" spans="1:11" ht="13.5" customHeight="1" x14ac:dyDescent="0.25">
      <c r="A704" s="272" t="s">
        <v>183</v>
      </c>
      <c r="B704" s="272" t="s">
        <v>98</v>
      </c>
      <c r="C704" s="272" t="s">
        <v>210</v>
      </c>
      <c r="D704" s="272" t="s">
        <v>630</v>
      </c>
      <c r="E704" s="272" t="s">
        <v>1247</v>
      </c>
      <c r="F704" s="273">
        <v>134</v>
      </c>
      <c r="G704" s="272" t="s">
        <v>98</v>
      </c>
      <c r="H704" s="272" t="s">
        <v>187</v>
      </c>
      <c r="I704" s="272" t="s">
        <v>89</v>
      </c>
      <c r="J704" s="272" t="s">
        <v>266</v>
      </c>
      <c r="K704" s="274">
        <v>42005</v>
      </c>
    </row>
    <row r="705" spans="1:11" ht="13.5" customHeight="1" x14ac:dyDescent="0.25">
      <c r="A705" s="272" t="s">
        <v>183</v>
      </c>
      <c r="B705" s="272" t="s">
        <v>102</v>
      </c>
      <c r="C705" s="272" t="s">
        <v>211</v>
      </c>
      <c r="D705" s="272" t="s">
        <v>769</v>
      </c>
      <c r="E705" s="272" t="s">
        <v>1248</v>
      </c>
      <c r="F705" s="273">
        <v>137</v>
      </c>
      <c r="G705" s="272" t="s">
        <v>1249</v>
      </c>
      <c r="H705" s="272" t="s">
        <v>187</v>
      </c>
      <c r="I705" s="272" t="s">
        <v>89</v>
      </c>
      <c r="J705" s="272" t="s">
        <v>266</v>
      </c>
      <c r="K705" s="274">
        <v>42005</v>
      </c>
    </row>
    <row r="706" spans="1:11" ht="13.5" customHeight="1" x14ac:dyDescent="0.25">
      <c r="A706" s="272" t="s">
        <v>183</v>
      </c>
      <c r="B706" s="272" t="s">
        <v>111</v>
      </c>
      <c r="C706" s="272" t="s">
        <v>214</v>
      </c>
      <c r="D706" s="272" t="s">
        <v>267</v>
      </c>
      <c r="E706" s="272" t="s">
        <v>1250</v>
      </c>
      <c r="F706" s="273">
        <v>131</v>
      </c>
      <c r="G706" s="272" t="s">
        <v>1251</v>
      </c>
      <c r="H706" s="272" t="s">
        <v>187</v>
      </c>
      <c r="I706" s="272" t="s">
        <v>89</v>
      </c>
      <c r="J706" s="272" t="s">
        <v>266</v>
      </c>
      <c r="K706" s="274">
        <v>42005</v>
      </c>
    </row>
    <row r="707" spans="1:11" ht="13.5" customHeight="1" x14ac:dyDescent="0.25">
      <c r="A707" s="272" t="s">
        <v>183</v>
      </c>
      <c r="B707" s="272" t="s">
        <v>116</v>
      </c>
      <c r="C707" s="272" t="s">
        <v>210</v>
      </c>
      <c r="D707" s="272" t="s">
        <v>116</v>
      </c>
      <c r="E707" s="272" t="s">
        <v>893</v>
      </c>
      <c r="F707" s="273">
        <v>75</v>
      </c>
      <c r="G707" s="272" t="s">
        <v>1252</v>
      </c>
      <c r="H707" s="272" t="s">
        <v>186</v>
      </c>
      <c r="I707" s="272" t="s">
        <v>85</v>
      </c>
      <c r="J707" s="272" t="s">
        <v>266</v>
      </c>
      <c r="K707" s="274">
        <v>42005</v>
      </c>
    </row>
    <row r="708" spans="1:11" ht="13.5" customHeight="1" x14ac:dyDescent="0.25">
      <c r="A708" s="272" t="s">
        <v>183</v>
      </c>
      <c r="B708" s="272" t="s">
        <v>116</v>
      </c>
      <c r="C708" s="272" t="s">
        <v>210</v>
      </c>
      <c r="D708" s="272" t="s">
        <v>116</v>
      </c>
      <c r="E708" s="272" t="s">
        <v>549</v>
      </c>
      <c r="F708" s="273">
        <v>76</v>
      </c>
      <c r="G708" s="272" t="s">
        <v>1253</v>
      </c>
      <c r="H708" s="272" t="s">
        <v>186</v>
      </c>
      <c r="I708" s="272" t="s">
        <v>85</v>
      </c>
      <c r="J708" s="272" t="s">
        <v>266</v>
      </c>
      <c r="K708" s="274">
        <v>42005</v>
      </c>
    </row>
    <row r="709" spans="1:11" ht="13.5" customHeight="1" x14ac:dyDescent="0.25">
      <c r="A709" s="272" t="s">
        <v>183</v>
      </c>
      <c r="B709" s="272" t="s">
        <v>116</v>
      </c>
      <c r="C709" s="272" t="s">
        <v>210</v>
      </c>
      <c r="D709" s="272" t="s">
        <v>116</v>
      </c>
      <c r="E709" s="272" t="s">
        <v>549</v>
      </c>
      <c r="F709" s="273">
        <v>77</v>
      </c>
      <c r="G709" s="272" t="s">
        <v>1254</v>
      </c>
      <c r="H709" s="272" t="s">
        <v>186</v>
      </c>
      <c r="I709" s="272" t="s">
        <v>85</v>
      </c>
      <c r="J709" s="272" t="s">
        <v>266</v>
      </c>
      <c r="K709" s="274">
        <v>42005</v>
      </c>
    </row>
    <row r="710" spans="1:11" ht="13.5" customHeight="1" x14ac:dyDescent="0.25">
      <c r="A710" s="272" t="s">
        <v>181</v>
      </c>
      <c r="B710" s="272" t="s">
        <v>119</v>
      </c>
      <c r="C710" s="272" t="s">
        <v>208</v>
      </c>
      <c r="D710" s="272" t="s">
        <v>772</v>
      </c>
      <c r="E710" s="272" t="s">
        <v>1255</v>
      </c>
      <c r="F710" s="273">
        <v>1615</v>
      </c>
      <c r="G710" s="272" t="s">
        <v>1256</v>
      </c>
      <c r="H710" s="272" t="s">
        <v>187</v>
      </c>
      <c r="I710" s="272" t="s">
        <v>58</v>
      </c>
      <c r="J710" s="272" t="s">
        <v>266</v>
      </c>
      <c r="K710" s="274">
        <v>41890</v>
      </c>
    </row>
    <row r="711" spans="1:11" ht="36" customHeight="1" x14ac:dyDescent="0.25">
      <c r="A711" s="272" t="s">
        <v>183</v>
      </c>
      <c r="B711" s="272" t="s">
        <v>102</v>
      </c>
      <c r="C711" s="272" t="s">
        <v>211</v>
      </c>
      <c r="D711" s="272" t="s">
        <v>769</v>
      </c>
      <c r="E711" s="272" t="s">
        <v>1257</v>
      </c>
      <c r="F711" s="273">
        <v>36</v>
      </c>
      <c r="G711" s="272" t="s">
        <v>1258</v>
      </c>
      <c r="H711" s="272" t="s">
        <v>187</v>
      </c>
      <c r="I711" s="272" t="s">
        <v>88</v>
      </c>
      <c r="J711" s="272" t="s">
        <v>266</v>
      </c>
      <c r="K711" s="274">
        <v>41754</v>
      </c>
    </row>
    <row r="712" spans="1:11" ht="13.5" customHeight="1" x14ac:dyDescent="0.25">
      <c r="A712" s="272" t="s">
        <v>183</v>
      </c>
      <c r="B712" s="272" t="s">
        <v>116</v>
      </c>
      <c r="C712" s="272" t="s">
        <v>210</v>
      </c>
      <c r="D712" s="272" t="s">
        <v>116</v>
      </c>
      <c r="E712" s="272" t="s">
        <v>1259</v>
      </c>
      <c r="F712" s="273">
        <v>1620</v>
      </c>
      <c r="G712" s="272" t="s">
        <v>1260</v>
      </c>
      <c r="H712" s="272" t="s">
        <v>187</v>
      </c>
      <c r="I712" s="272" t="s">
        <v>66</v>
      </c>
      <c r="J712" s="272" t="s">
        <v>266</v>
      </c>
      <c r="K712" s="274">
        <v>41673</v>
      </c>
    </row>
    <row r="713" spans="1:11" ht="13.5" customHeight="1" x14ac:dyDescent="0.25">
      <c r="A713" s="272" t="s">
        <v>182</v>
      </c>
      <c r="B713" s="272" t="s">
        <v>106</v>
      </c>
      <c r="C713" s="272" t="s">
        <v>206</v>
      </c>
      <c r="D713" s="272" t="s">
        <v>455</v>
      </c>
      <c r="E713" s="272" t="s">
        <v>1261</v>
      </c>
      <c r="F713" s="273">
        <v>1598</v>
      </c>
      <c r="G713" s="272" t="s">
        <v>1262</v>
      </c>
      <c r="H713" s="272" t="s">
        <v>187</v>
      </c>
      <c r="I713" s="272" t="s">
        <v>66</v>
      </c>
      <c r="J713" s="272" t="s">
        <v>266</v>
      </c>
      <c r="K713" s="274">
        <v>41554</v>
      </c>
    </row>
    <row r="714" spans="1:11" ht="13.5" customHeight="1" x14ac:dyDescent="0.25">
      <c r="A714" s="272" t="s">
        <v>181</v>
      </c>
      <c r="B714" s="272" t="s">
        <v>119</v>
      </c>
      <c r="C714" s="272" t="s">
        <v>208</v>
      </c>
      <c r="D714" s="272" t="s">
        <v>119</v>
      </c>
      <c r="E714" s="272" t="s">
        <v>1263</v>
      </c>
      <c r="F714" s="273">
        <v>1612</v>
      </c>
      <c r="G714" s="272" t="s">
        <v>1264</v>
      </c>
      <c r="H714" s="272" t="s">
        <v>187</v>
      </c>
      <c r="I714" s="272" t="s">
        <v>58</v>
      </c>
      <c r="J714" s="272" t="s">
        <v>266</v>
      </c>
      <c r="K714" s="274">
        <v>41491</v>
      </c>
    </row>
    <row r="715" spans="1:11" ht="13.5" customHeight="1" x14ac:dyDescent="0.25">
      <c r="A715" s="272" t="s">
        <v>182</v>
      </c>
      <c r="B715" s="272" t="s">
        <v>107</v>
      </c>
      <c r="C715" s="272" t="s">
        <v>209</v>
      </c>
      <c r="D715" s="272" t="s">
        <v>360</v>
      </c>
      <c r="E715" s="272" t="s">
        <v>1265</v>
      </c>
      <c r="F715" s="273">
        <v>1604</v>
      </c>
      <c r="G715" s="272" t="s">
        <v>1266</v>
      </c>
      <c r="H715" s="272" t="s">
        <v>187</v>
      </c>
      <c r="I715" s="272" t="s">
        <v>66</v>
      </c>
      <c r="J715" s="272" t="s">
        <v>266</v>
      </c>
      <c r="K715" s="274">
        <v>41365</v>
      </c>
    </row>
    <row r="716" spans="1:11" ht="13.5" customHeight="1" x14ac:dyDescent="0.25">
      <c r="A716" s="272" t="s">
        <v>180</v>
      </c>
      <c r="B716" s="272" t="s">
        <v>121</v>
      </c>
      <c r="C716" s="272" t="s">
        <v>213</v>
      </c>
      <c r="D716" s="272" t="s">
        <v>303</v>
      </c>
      <c r="E716" s="272" t="s">
        <v>1267</v>
      </c>
      <c r="F716" s="273">
        <v>1631</v>
      </c>
      <c r="G716" s="272" t="s">
        <v>1268</v>
      </c>
      <c r="H716" s="272" t="s">
        <v>187</v>
      </c>
      <c r="I716" s="272" t="s">
        <v>59</v>
      </c>
      <c r="J716" s="272" t="s">
        <v>266</v>
      </c>
      <c r="K716" s="274">
        <v>40917</v>
      </c>
    </row>
    <row r="717" spans="1:11" ht="13.5" customHeight="1" x14ac:dyDescent="0.25">
      <c r="A717" s="272" t="s">
        <v>181</v>
      </c>
      <c r="B717" s="272" t="s">
        <v>119</v>
      </c>
      <c r="C717" s="272" t="s">
        <v>208</v>
      </c>
      <c r="D717" s="272" t="s">
        <v>740</v>
      </c>
      <c r="E717" s="272" t="s">
        <v>1269</v>
      </c>
      <c r="F717" s="273">
        <v>1614</v>
      </c>
      <c r="G717" s="272" t="s">
        <v>1270</v>
      </c>
      <c r="H717" s="272" t="s">
        <v>187</v>
      </c>
      <c r="I717" s="272" t="s">
        <v>66</v>
      </c>
      <c r="J717" s="272" t="s">
        <v>266</v>
      </c>
      <c r="K717" s="274">
        <v>40664</v>
      </c>
    </row>
    <row r="718" spans="1:11" ht="13.5" customHeight="1" x14ac:dyDescent="0.25">
      <c r="A718" s="272" t="s">
        <v>179</v>
      </c>
      <c r="B718" s="272" t="s">
        <v>117</v>
      </c>
      <c r="C718" s="272" t="s">
        <v>212</v>
      </c>
      <c r="D718" s="272" t="s">
        <v>607</v>
      </c>
      <c r="E718" s="272" t="s">
        <v>1271</v>
      </c>
      <c r="F718" s="273">
        <v>1594</v>
      </c>
      <c r="G718" s="272" t="s">
        <v>1272</v>
      </c>
      <c r="H718" s="272" t="s">
        <v>187</v>
      </c>
      <c r="I718" s="272" t="s">
        <v>66</v>
      </c>
      <c r="J718" s="272" t="s">
        <v>266</v>
      </c>
      <c r="K718" s="274">
        <v>40575</v>
      </c>
    </row>
    <row r="719" spans="1:11" ht="13.5" customHeight="1" x14ac:dyDescent="0.25">
      <c r="A719" s="272" t="s">
        <v>183</v>
      </c>
      <c r="B719" s="272" t="s">
        <v>111</v>
      </c>
      <c r="C719" s="272" t="s">
        <v>214</v>
      </c>
      <c r="D719" s="272" t="s">
        <v>267</v>
      </c>
      <c r="E719" s="272" t="s">
        <v>1273</v>
      </c>
      <c r="F719" s="273">
        <v>1628</v>
      </c>
      <c r="G719" s="272" t="s">
        <v>1274</v>
      </c>
      <c r="H719" s="272" t="s">
        <v>187</v>
      </c>
      <c r="I719" s="272" t="s">
        <v>59</v>
      </c>
      <c r="J719" s="272" t="s">
        <v>266</v>
      </c>
      <c r="K719" s="274">
        <v>40273</v>
      </c>
    </row>
    <row r="720" spans="1:11" ht="13.5" customHeight="1" x14ac:dyDescent="0.25">
      <c r="A720" s="272" t="s">
        <v>180</v>
      </c>
      <c r="B720" s="272" t="s">
        <v>121</v>
      </c>
      <c r="C720" s="272" t="s">
        <v>213</v>
      </c>
      <c r="D720" s="272" t="s">
        <v>303</v>
      </c>
      <c r="E720" s="272" t="s">
        <v>1275</v>
      </c>
      <c r="F720" s="273">
        <v>1585</v>
      </c>
      <c r="G720" s="272" t="s">
        <v>1276</v>
      </c>
      <c r="H720" s="272" t="s">
        <v>187</v>
      </c>
      <c r="I720" s="272" t="s">
        <v>66</v>
      </c>
      <c r="J720" s="272" t="s">
        <v>266</v>
      </c>
      <c r="K720" s="274">
        <v>40035</v>
      </c>
    </row>
    <row r="721" spans="1:11" ht="24.75" customHeight="1" x14ac:dyDescent="0.25">
      <c r="A721" s="272" t="s">
        <v>180</v>
      </c>
      <c r="B721" s="272" t="s">
        <v>114</v>
      </c>
      <c r="C721" s="272" t="s">
        <v>214</v>
      </c>
      <c r="D721" s="272" t="s">
        <v>114</v>
      </c>
      <c r="E721" s="272" t="s">
        <v>1277</v>
      </c>
      <c r="F721" s="273">
        <v>1592</v>
      </c>
      <c r="G721" s="272" t="s">
        <v>1278</v>
      </c>
      <c r="H721" s="272" t="s">
        <v>187</v>
      </c>
      <c r="I721" s="272" t="s">
        <v>66</v>
      </c>
      <c r="J721" s="272" t="s">
        <v>266</v>
      </c>
      <c r="K721" s="274">
        <v>39839</v>
      </c>
    </row>
    <row r="722" spans="1:11" ht="24.75" customHeight="1" x14ac:dyDescent="0.25">
      <c r="A722" s="272" t="s">
        <v>180</v>
      </c>
      <c r="B722" s="272" t="s">
        <v>95</v>
      </c>
      <c r="C722" s="272" t="s">
        <v>213</v>
      </c>
      <c r="D722" s="272" t="s">
        <v>466</v>
      </c>
      <c r="E722" s="272" t="s">
        <v>1279</v>
      </c>
      <c r="F722" s="273">
        <v>1624</v>
      </c>
      <c r="G722" s="272" t="s">
        <v>1280</v>
      </c>
      <c r="H722" s="272" t="s">
        <v>187</v>
      </c>
      <c r="I722" s="272" t="s">
        <v>59</v>
      </c>
      <c r="J722" s="272" t="s">
        <v>266</v>
      </c>
      <c r="K722" s="274">
        <v>39825</v>
      </c>
    </row>
    <row r="723" spans="1:11" ht="24.75" customHeight="1" x14ac:dyDescent="0.25">
      <c r="A723" s="272" t="s">
        <v>180</v>
      </c>
      <c r="B723" s="272" t="s">
        <v>114</v>
      </c>
      <c r="C723" s="272" t="s">
        <v>214</v>
      </c>
      <c r="D723" s="272" t="s">
        <v>553</v>
      </c>
      <c r="E723" s="272" t="s">
        <v>1281</v>
      </c>
      <c r="F723" s="273">
        <v>1590</v>
      </c>
      <c r="G723" s="272" t="s">
        <v>1282</v>
      </c>
      <c r="H723" s="272" t="s">
        <v>187</v>
      </c>
      <c r="I723" s="272" t="s">
        <v>66</v>
      </c>
      <c r="J723" s="272" t="s">
        <v>266</v>
      </c>
      <c r="K723" s="274">
        <v>39814</v>
      </c>
    </row>
    <row r="724" spans="1:11" ht="13.5" customHeight="1" x14ac:dyDescent="0.25">
      <c r="A724" s="272" t="s">
        <v>179</v>
      </c>
      <c r="B724" s="272" t="s">
        <v>104</v>
      </c>
      <c r="C724" s="272" t="s">
        <v>215</v>
      </c>
      <c r="D724" s="272" t="s">
        <v>104</v>
      </c>
      <c r="E724" s="272" t="s">
        <v>795</v>
      </c>
      <c r="F724" s="273">
        <v>128</v>
      </c>
      <c r="G724" s="272" t="s">
        <v>1283</v>
      </c>
      <c r="H724" s="272" t="s">
        <v>187</v>
      </c>
      <c r="I724" s="272" t="s">
        <v>89</v>
      </c>
      <c r="J724" s="272" t="s">
        <v>266</v>
      </c>
      <c r="K724" s="274">
        <v>39184</v>
      </c>
    </row>
    <row r="725" spans="1:11" ht="13.5" customHeight="1" x14ac:dyDescent="0.25">
      <c r="A725" s="272" t="s">
        <v>180</v>
      </c>
      <c r="B725" s="272" t="s">
        <v>121</v>
      </c>
      <c r="C725" s="272" t="s">
        <v>213</v>
      </c>
      <c r="D725" s="272" t="s">
        <v>422</v>
      </c>
      <c r="E725" s="272" t="s">
        <v>1284</v>
      </c>
      <c r="F725" s="273">
        <v>1584</v>
      </c>
      <c r="G725" s="272" t="s">
        <v>1285</v>
      </c>
      <c r="H725" s="272" t="s">
        <v>187</v>
      </c>
      <c r="I725" s="272" t="s">
        <v>66</v>
      </c>
      <c r="J725" s="272" t="s">
        <v>266</v>
      </c>
      <c r="K725" s="274">
        <v>38754</v>
      </c>
    </row>
    <row r="726" spans="1:11" ht="13.5" customHeight="1" x14ac:dyDescent="0.25">
      <c r="A726" s="272" t="s">
        <v>179</v>
      </c>
      <c r="B726" s="272" t="s">
        <v>100</v>
      </c>
      <c r="C726" s="272" t="s">
        <v>212</v>
      </c>
      <c r="D726" s="272" t="s">
        <v>100</v>
      </c>
      <c r="E726" s="272" t="s">
        <v>688</v>
      </c>
      <c r="F726" s="273">
        <v>1596</v>
      </c>
      <c r="G726" s="272" t="s">
        <v>1286</v>
      </c>
      <c r="H726" s="272" t="s">
        <v>187</v>
      </c>
      <c r="I726" s="272" t="s">
        <v>66</v>
      </c>
      <c r="J726" s="272" t="s">
        <v>266</v>
      </c>
      <c r="K726" s="274">
        <v>38078</v>
      </c>
    </row>
    <row r="727" spans="1:11" ht="13.5" customHeight="1" x14ac:dyDescent="0.25">
      <c r="A727" s="272" t="s">
        <v>179</v>
      </c>
      <c r="B727" s="272" t="s">
        <v>103</v>
      </c>
      <c r="C727" s="272" t="s">
        <v>215</v>
      </c>
      <c r="D727" s="272" t="s">
        <v>310</v>
      </c>
      <c r="E727" s="272" t="s">
        <v>1287</v>
      </c>
      <c r="F727" s="273">
        <v>1597</v>
      </c>
      <c r="G727" s="272" t="s">
        <v>1288</v>
      </c>
      <c r="H727" s="272" t="s">
        <v>187</v>
      </c>
      <c r="I727" s="272" t="s">
        <v>66</v>
      </c>
      <c r="J727" s="272" t="s">
        <v>266</v>
      </c>
      <c r="K727" s="274">
        <v>37895</v>
      </c>
    </row>
    <row r="728" spans="1:11" ht="24.75" customHeight="1" x14ac:dyDescent="0.25">
      <c r="A728" s="272" t="s">
        <v>179</v>
      </c>
      <c r="B728" s="272" t="s">
        <v>117</v>
      </c>
      <c r="C728" s="272" t="s">
        <v>212</v>
      </c>
      <c r="D728" s="272" t="s">
        <v>117</v>
      </c>
      <c r="E728" s="272" t="s">
        <v>1289</v>
      </c>
      <c r="F728" s="273">
        <v>1595</v>
      </c>
      <c r="G728" s="272" t="s">
        <v>1290</v>
      </c>
      <c r="H728" s="272" t="s">
        <v>187</v>
      </c>
      <c r="I728" s="272" t="s">
        <v>66</v>
      </c>
      <c r="J728" s="272" t="s">
        <v>266</v>
      </c>
      <c r="K728" s="274">
        <v>37838</v>
      </c>
    </row>
    <row r="729" spans="1:11" ht="24.75" customHeight="1" x14ac:dyDescent="0.25">
      <c r="A729" s="272" t="s">
        <v>182</v>
      </c>
      <c r="B729" s="272" t="s">
        <v>106</v>
      </c>
      <c r="C729" s="272" t="s">
        <v>206</v>
      </c>
      <c r="D729" s="272" t="s">
        <v>455</v>
      </c>
      <c r="E729" s="272" t="s">
        <v>1291</v>
      </c>
      <c r="F729" s="273">
        <v>1599</v>
      </c>
      <c r="G729" s="272" t="s">
        <v>1292</v>
      </c>
      <c r="H729" s="272" t="s">
        <v>187</v>
      </c>
      <c r="I729" s="272" t="s">
        <v>66</v>
      </c>
      <c r="J729" s="272" t="s">
        <v>266</v>
      </c>
      <c r="K729" s="274">
        <v>37837</v>
      </c>
    </row>
    <row r="730" spans="1:11" ht="13.5" customHeight="1" x14ac:dyDescent="0.25">
      <c r="A730" s="272" t="s">
        <v>181</v>
      </c>
      <c r="B730" s="272" t="s">
        <v>105</v>
      </c>
      <c r="C730" s="272" t="s">
        <v>209</v>
      </c>
      <c r="D730" s="272" t="s">
        <v>105</v>
      </c>
      <c r="E730" s="272" t="s">
        <v>1293</v>
      </c>
      <c r="F730" s="273">
        <v>1607</v>
      </c>
      <c r="G730" s="272" t="s">
        <v>1294</v>
      </c>
      <c r="H730" s="272" t="s">
        <v>187</v>
      </c>
      <c r="I730" s="272" t="s">
        <v>66</v>
      </c>
      <c r="J730" s="272" t="s">
        <v>266</v>
      </c>
      <c r="K730" s="274">
        <v>37144</v>
      </c>
    </row>
    <row r="731" spans="1:11" ht="13.5" customHeight="1" x14ac:dyDescent="0.25">
      <c r="A731" s="272" t="s">
        <v>180</v>
      </c>
      <c r="B731" s="272" t="s">
        <v>121</v>
      </c>
      <c r="C731" s="272" t="s">
        <v>213</v>
      </c>
      <c r="D731" s="272" t="s">
        <v>303</v>
      </c>
      <c r="E731" s="272" t="s">
        <v>1295</v>
      </c>
      <c r="F731" s="273">
        <v>1582</v>
      </c>
      <c r="G731" s="272" t="s">
        <v>1296</v>
      </c>
      <c r="H731" s="272" t="s">
        <v>187</v>
      </c>
      <c r="I731" s="272" t="s">
        <v>66</v>
      </c>
      <c r="J731" s="272" t="s">
        <v>266</v>
      </c>
      <c r="K731" s="274">
        <v>36563</v>
      </c>
    </row>
    <row r="732" spans="1:11" ht="13.5" customHeight="1" x14ac:dyDescent="0.25">
      <c r="A732" s="272" t="s">
        <v>182</v>
      </c>
      <c r="B732" s="272" t="s">
        <v>99</v>
      </c>
      <c r="C732" s="272" t="s">
        <v>208</v>
      </c>
      <c r="D732" s="272" t="s">
        <v>460</v>
      </c>
      <c r="E732" s="272" t="s">
        <v>1297</v>
      </c>
      <c r="F732" s="273">
        <v>1608</v>
      </c>
      <c r="G732" s="272" t="s">
        <v>1298</v>
      </c>
      <c r="H732" s="272" t="s">
        <v>187</v>
      </c>
      <c r="I732" s="272" t="s">
        <v>66</v>
      </c>
      <c r="J732" s="272" t="s">
        <v>266</v>
      </c>
      <c r="K732" s="274">
        <v>36312</v>
      </c>
    </row>
    <row r="733" spans="1:11" ht="13.5" customHeight="1" x14ac:dyDescent="0.25">
      <c r="A733" s="272" t="s">
        <v>181</v>
      </c>
      <c r="B733" s="272" t="s">
        <v>122</v>
      </c>
      <c r="C733" s="272" t="s">
        <v>207</v>
      </c>
      <c r="D733" s="272" t="s">
        <v>345</v>
      </c>
      <c r="E733" s="272" t="s">
        <v>1299</v>
      </c>
      <c r="F733" s="273">
        <v>1617</v>
      </c>
      <c r="G733" s="272" t="s">
        <v>1300</v>
      </c>
      <c r="H733" s="272" t="s">
        <v>187</v>
      </c>
      <c r="I733" s="272" t="s">
        <v>66</v>
      </c>
      <c r="J733" s="272" t="s">
        <v>266</v>
      </c>
      <c r="K733" s="274">
        <v>36255</v>
      </c>
    </row>
    <row r="734" spans="1:11" ht="13.5" customHeight="1" x14ac:dyDescent="0.25">
      <c r="A734" s="272" t="s">
        <v>181</v>
      </c>
      <c r="B734" s="272" t="s">
        <v>122</v>
      </c>
      <c r="C734" s="272" t="s">
        <v>207</v>
      </c>
      <c r="D734" s="272" t="s">
        <v>345</v>
      </c>
      <c r="E734" s="272" t="s">
        <v>1301</v>
      </c>
      <c r="F734" s="273">
        <v>1618</v>
      </c>
      <c r="G734" s="272" t="s">
        <v>1302</v>
      </c>
      <c r="H734" s="272" t="s">
        <v>187</v>
      </c>
      <c r="I734" s="272" t="s">
        <v>58</v>
      </c>
      <c r="J734" s="272" t="s">
        <v>266</v>
      </c>
      <c r="K734" s="274">
        <v>36220</v>
      </c>
    </row>
    <row r="735" spans="1:11" ht="13.5" customHeight="1" x14ac:dyDescent="0.25">
      <c r="A735" s="272" t="s">
        <v>181</v>
      </c>
      <c r="B735" s="272" t="s">
        <v>119</v>
      </c>
      <c r="C735" s="272" t="s">
        <v>208</v>
      </c>
      <c r="D735" s="272" t="s">
        <v>119</v>
      </c>
      <c r="E735" s="272" t="s">
        <v>1303</v>
      </c>
      <c r="F735" s="273">
        <v>1610</v>
      </c>
      <c r="G735" s="272" t="s">
        <v>1304</v>
      </c>
      <c r="H735" s="272" t="s">
        <v>187</v>
      </c>
      <c r="I735" s="272" t="s">
        <v>58</v>
      </c>
      <c r="J735" s="272" t="s">
        <v>266</v>
      </c>
      <c r="K735" s="274">
        <v>35954</v>
      </c>
    </row>
    <row r="736" spans="1:11" ht="13.5" customHeight="1" x14ac:dyDescent="0.25">
      <c r="A736" s="272" t="s">
        <v>182</v>
      </c>
      <c r="B736" s="272" t="s">
        <v>107</v>
      </c>
      <c r="C736" s="272" t="s">
        <v>209</v>
      </c>
      <c r="D736" s="272" t="s">
        <v>360</v>
      </c>
      <c r="E736" s="272" t="s">
        <v>1305</v>
      </c>
      <c r="F736" s="273">
        <v>1605</v>
      </c>
      <c r="G736" s="272" t="s">
        <v>1306</v>
      </c>
      <c r="H736" s="272" t="s">
        <v>187</v>
      </c>
      <c r="I736" s="272" t="s">
        <v>58</v>
      </c>
      <c r="J736" s="272" t="s">
        <v>266</v>
      </c>
      <c r="K736" s="274">
        <v>35828</v>
      </c>
    </row>
    <row r="737" spans="1:11" ht="13.5" customHeight="1" x14ac:dyDescent="0.25">
      <c r="A737" s="272" t="s">
        <v>181</v>
      </c>
      <c r="B737" s="272" t="s">
        <v>119</v>
      </c>
      <c r="C737" s="272" t="s">
        <v>208</v>
      </c>
      <c r="D737" s="272" t="s">
        <v>119</v>
      </c>
      <c r="E737" s="272" t="s">
        <v>1307</v>
      </c>
      <c r="F737" s="273">
        <v>1613</v>
      </c>
      <c r="G737" s="272" t="s">
        <v>1308</v>
      </c>
      <c r="H737" s="272" t="s">
        <v>187</v>
      </c>
      <c r="I737" s="272" t="s">
        <v>58</v>
      </c>
      <c r="J737" s="272" t="s">
        <v>266</v>
      </c>
      <c r="K737" s="274">
        <v>35675</v>
      </c>
    </row>
    <row r="738" spans="1:11" ht="13.5" customHeight="1" x14ac:dyDescent="0.25">
      <c r="A738" s="272" t="s">
        <v>182</v>
      </c>
      <c r="B738" s="272" t="s">
        <v>101</v>
      </c>
      <c r="C738" s="272" t="s">
        <v>206</v>
      </c>
      <c r="D738" s="272" t="s">
        <v>508</v>
      </c>
      <c r="E738" s="272" t="s">
        <v>1309</v>
      </c>
      <c r="F738" s="273">
        <v>1602</v>
      </c>
      <c r="G738" s="272" t="s">
        <v>1310</v>
      </c>
      <c r="H738" s="272" t="s">
        <v>187</v>
      </c>
      <c r="I738" s="272" t="s">
        <v>66</v>
      </c>
      <c r="J738" s="272" t="s">
        <v>266</v>
      </c>
      <c r="K738" s="274">
        <v>35583</v>
      </c>
    </row>
    <row r="739" spans="1:11" ht="13.5" customHeight="1" x14ac:dyDescent="0.25">
      <c r="A739" s="272" t="s">
        <v>180</v>
      </c>
      <c r="B739" s="272" t="s">
        <v>114</v>
      </c>
      <c r="C739" s="272" t="s">
        <v>214</v>
      </c>
      <c r="D739" s="272" t="s">
        <v>325</v>
      </c>
      <c r="E739" s="272" t="s">
        <v>1311</v>
      </c>
      <c r="F739" s="273">
        <v>1588</v>
      </c>
      <c r="G739" s="272" t="s">
        <v>1312</v>
      </c>
      <c r="H739" s="272" t="s">
        <v>187</v>
      </c>
      <c r="I739" s="272" t="s">
        <v>66</v>
      </c>
      <c r="J739" s="272" t="s">
        <v>266</v>
      </c>
      <c r="K739" s="274">
        <v>35492</v>
      </c>
    </row>
    <row r="740" spans="1:11" ht="13.5" customHeight="1" x14ac:dyDescent="0.25">
      <c r="A740" s="272" t="s">
        <v>180</v>
      </c>
      <c r="B740" s="272" t="s">
        <v>121</v>
      </c>
      <c r="C740" s="272" t="s">
        <v>213</v>
      </c>
      <c r="D740" s="272" t="s">
        <v>275</v>
      </c>
      <c r="E740" s="272" t="s">
        <v>1313</v>
      </c>
      <c r="F740" s="273">
        <v>1586</v>
      </c>
      <c r="G740" s="272" t="s">
        <v>1314</v>
      </c>
      <c r="H740" s="272" t="s">
        <v>187</v>
      </c>
      <c r="I740" s="272" t="s">
        <v>66</v>
      </c>
      <c r="J740" s="272" t="s">
        <v>266</v>
      </c>
      <c r="K740" s="274">
        <v>35380</v>
      </c>
    </row>
    <row r="741" spans="1:11" ht="13.5" customHeight="1" x14ac:dyDescent="0.25">
      <c r="A741" s="272" t="s">
        <v>181</v>
      </c>
      <c r="B741" s="272" t="s">
        <v>119</v>
      </c>
      <c r="C741" s="272" t="s">
        <v>208</v>
      </c>
      <c r="D741" s="272" t="s">
        <v>119</v>
      </c>
      <c r="E741" s="272" t="s">
        <v>1315</v>
      </c>
      <c r="F741" s="273">
        <v>1609</v>
      </c>
      <c r="G741" s="272" t="s">
        <v>1316</v>
      </c>
      <c r="H741" s="272" t="s">
        <v>187</v>
      </c>
      <c r="I741" s="272" t="s">
        <v>58</v>
      </c>
      <c r="J741" s="272" t="s">
        <v>266</v>
      </c>
      <c r="K741" s="274">
        <v>34856</v>
      </c>
    </row>
    <row r="742" spans="1:11" ht="13.5" customHeight="1" x14ac:dyDescent="0.25">
      <c r="A742" s="272" t="s">
        <v>180</v>
      </c>
      <c r="B742" s="272" t="s">
        <v>121</v>
      </c>
      <c r="C742" s="272" t="s">
        <v>213</v>
      </c>
      <c r="D742" s="272" t="s">
        <v>278</v>
      </c>
      <c r="E742" s="272" t="s">
        <v>1317</v>
      </c>
      <c r="F742" s="273">
        <v>1580</v>
      </c>
      <c r="G742" s="272" t="s">
        <v>1318</v>
      </c>
      <c r="H742" s="272" t="s">
        <v>187</v>
      </c>
      <c r="I742" s="272" t="s">
        <v>66</v>
      </c>
      <c r="J742" s="272" t="s">
        <v>266</v>
      </c>
      <c r="K742" s="274">
        <v>34820</v>
      </c>
    </row>
    <row r="743" spans="1:11" ht="24.75" customHeight="1" x14ac:dyDescent="0.25">
      <c r="A743" s="272" t="s">
        <v>181</v>
      </c>
      <c r="B743" s="272" t="s">
        <v>119</v>
      </c>
      <c r="C743" s="272" t="s">
        <v>208</v>
      </c>
      <c r="D743" s="272" t="s">
        <v>119</v>
      </c>
      <c r="E743" s="272" t="s">
        <v>1319</v>
      </c>
      <c r="F743" s="273">
        <v>1611</v>
      </c>
      <c r="G743" s="272" t="s">
        <v>1320</v>
      </c>
      <c r="H743" s="272" t="s">
        <v>187</v>
      </c>
      <c r="I743" s="272" t="s">
        <v>58</v>
      </c>
      <c r="J743" s="272" t="s">
        <v>266</v>
      </c>
      <c r="K743" s="274">
        <v>34491</v>
      </c>
    </row>
    <row r="744" spans="1:11" ht="13.5" customHeight="1" x14ac:dyDescent="0.25">
      <c r="A744" s="272" t="s">
        <v>179</v>
      </c>
      <c r="B744" s="272" t="s">
        <v>104</v>
      </c>
      <c r="C744" s="272" t="s">
        <v>215</v>
      </c>
      <c r="D744" s="272" t="s">
        <v>104</v>
      </c>
      <c r="E744" s="272" t="s">
        <v>1321</v>
      </c>
      <c r="F744" s="273">
        <v>1633</v>
      </c>
      <c r="G744" s="272" t="s">
        <v>1322</v>
      </c>
      <c r="H744" s="272" t="s">
        <v>187</v>
      </c>
      <c r="I744" s="272" t="s">
        <v>59</v>
      </c>
      <c r="J744" s="272" t="s">
        <v>266</v>
      </c>
      <c r="K744" s="274">
        <v>27791</v>
      </c>
    </row>
  </sheetData>
  <pageMargins left="1" right="1" top="1" bottom="1" header="0.3" footer="0.3"/>
  <pageSetup orientation="portrait" errors="blank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7288-6FE3-4141-BDBC-C2612CC69350}">
  <sheetPr>
    <tabColor rgb="FF00B0F0"/>
  </sheetPr>
  <dimension ref="A3:R746"/>
  <sheetViews>
    <sheetView workbookViewId="0">
      <selection activeCell="F11" sqref="F11"/>
    </sheetView>
  </sheetViews>
  <sheetFormatPr baseColWidth="10" defaultRowHeight="15" x14ac:dyDescent="0.25"/>
  <cols>
    <col min="2" max="2" width="20.140625" customWidth="1"/>
    <col min="3" max="3" width="22.7109375" bestFit="1" customWidth="1"/>
    <col min="8" max="8" width="12.42578125" customWidth="1"/>
    <col min="9" max="9" width="17.7109375" customWidth="1"/>
    <col min="10" max="10" width="17" customWidth="1"/>
    <col min="12" max="12" width="14.28515625" customWidth="1"/>
    <col min="13" max="17" width="17.140625" customWidth="1"/>
    <col min="18" max="18" width="20.42578125" customWidth="1"/>
  </cols>
  <sheetData>
    <row r="3" spans="1:18" x14ac:dyDescent="0.25">
      <c r="A3" t="s">
        <v>1323</v>
      </c>
      <c r="B3" t="s">
        <v>1324</v>
      </c>
      <c r="C3" t="s">
        <v>1325</v>
      </c>
      <c r="D3" t="s">
        <v>1326</v>
      </c>
      <c r="E3" t="s">
        <v>1327</v>
      </c>
      <c r="F3" t="s">
        <v>1328</v>
      </c>
      <c r="G3" t="s">
        <v>1329</v>
      </c>
      <c r="H3" t="s">
        <v>1330</v>
      </c>
      <c r="I3" t="s">
        <v>1331</v>
      </c>
      <c r="J3" t="s">
        <v>1332</v>
      </c>
      <c r="K3" t="s">
        <v>1333</v>
      </c>
      <c r="L3" t="s">
        <v>1334</v>
      </c>
      <c r="M3" t="s">
        <v>1335</v>
      </c>
      <c r="N3" t="s">
        <v>1336</v>
      </c>
      <c r="O3" t="s">
        <v>1337</v>
      </c>
      <c r="P3" t="s">
        <v>1338</v>
      </c>
      <c r="Q3" t="s">
        <v>1339</v>
      </c>
      <c r="R3" t="s">
        <v>1340</v>
      </c>
    </row>
    <row r="4" spans="1:18" x14ac:dyDescent="0.25">
      <c r="A4" t="s">
        <v>179</v>
      </c>
      <c r="B4" t="s">
        <v>212</v>
      </c>
      <c r="C4" t="s">
        <v>100</v>
      </c>
      <c r="D4" t="s">
        <v>210</v>
      </c>
      <c r="E4">
        <v>900</v>
      </c>
      <c r="F4" t="s">
        <v>210</v>
      </c>
      <c r="G4" t="s">
        <v>186</v>
      </c>
      <c r="H4" t="s">
        <v>86</v>
      </c>
      <c r="I4" t="s">
        <v>266</v>
      </c>
      <c r="J4">
        <v>364</v>
      </c>
      <c r="K4">
        <v>368</v>
      </c>
      <c r="L4">
        <v>4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</row>
    <row r="5" spans="1:18" x14ac:dyDescent="0.25">
      <c r="A5" t="s">
        <v>179</v>
      </c>
      <c r="B5" t="s">
        <v>212</v>
      </c>
      <c r="C5" t="s">
        <v>100</v>
      </c>
      <c r="D5" t="s">
        <v>100</v>
      </c>
      <c r="E5">
        <v>263</v>
      </c>
      <c r="F5" t="s">
        <v>452</v>
      </c>
      <c r="G5" t="s">
        <v>187</v>
      </c>
      <c r="H5" t="s">
        <v>88</v>
      </c>
      <c r="I5" t="s">
        <v>266</v>
      </c>
      <c r="J5">
        <v>249</v>
      </c>
      <c r="K5">
        <v>250</v>
      </c>
      <c r="L5">
        <v>1</v>
      </c>
      <c r="M5">
        <v>19</v>
      </c>
      <c r="N5">
        <v>32</v>
      </c>
      <c r="O5">
        <v>48</v>
      </c>
      <c r="P5">
        <v>68</v>
      </c>
      <c r="Q5">
        <v>62</v>
      </c>
      <c r="R5">
        <v>0</v>
      </c>
    </row>
    <row r="6" spans="1:18" x14ac:dyDescent="0.25">
      <c r="A6" t="s">
        <v>179</v>
      </c>
      <c r="B6" t="s">
        <v>212</v>
      </c>
      <c r="C6" t="s">
        <v>100</v>
      </c>
      <c r="D6" t="s">
        <v>100</v>
      </c>
      <c r="E6">
        <v>264</v>
      </c>
      <c r="F6" t="s">
        <v>656</v>
      </c>
      <c r="G6" t="s">
        <v>186</v>
      </c>
      <c r="H6" t="s">
        <v>86</v>
      </c>
      <c r="I6" t="s">
        <v>266</v>
      </c>
      <c r="J6">
        <v>325</v>
      </c>
      <c r="K6">
        <v>368</v>
      </c>
      <c r="L6">
        <v>43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</row>
    <row r="7" spans="1:18" x14ac:dyDescent="0.25">
      <c r="A7" t="s">
        <v>179</v>
      </c>
      <c r="B7" t="s">
        <v>212</v>
      </c>
      <c r="C7" t="s">
        <v>100</v>
      </c>
      <c r="D7" t="s">
        <v>100</v>
      </c>
      <c r="E7">
        <v>265</v>
      </c>
      <c r="F7" t="s">
        <v>657</v>
      </c>
      <c r="G7" t="s">
        <v>186</v>
      </c>
      <c r="H7" t="s">
        <v>86</v>
      </c>
      <c r="I7" t="s">
        <v>266</v>
      </c>
      <c r="J7">
        <v>331</v>
      </c>
      <c r="K7">
        <v>368</v>
      </c>
      <c r="L7">
        <v>37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</row>
    <row r="8" spans="1:18" x14ac:dyDescent="0.25">
      <c r="A8" t="s">
        <v>179</v>
      </c>
      <c r="B8" t="s">
        <v>212</v>
      </c>
      <c r="C8" t="s">
        <v>100</v>
      </c>
      <c r="D8" t="s">
        <v>100</v>
      </c>
      <c r="E8">
        <v>1195</v>
      </c>
      <c r="F8" t="s">
        <v>689</v>
      </c>
      <c r="G8" t="s">
        <v>186</v>
      </c>
      <c r="H8" t="s">
        <v>86</v>
      </c>
      <c r="I8" t="s">
        <v>266</v>
      </c>
      <c r="J8">
        <v>334</v>
      </c>
      <c r="K8">
        <v>368</v>
      </c>
      <c r="L8">
        <v>34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</row>
    <row r="9" spans="1:18" x14ac:dyDescent="0.25">
      <c r="A9" t="s">
        <v>179</v>
      </c>
      <c r="B9" t="s">
        <v>212</v>
      </c>
      <c r="C9" t="s">
        <v>100</v>
      </c>
      <c r="D9" t="s">
        <v>100</v>
      </c>
      <c r="E9">
        <v>1196</v>
      </c>
      <c r="F9" t="s">
        <v>690</v>
      </c>
      <c r="G9" t="s">
        <v>186</v>
      </c>
      <c r="H9" t="s">
        <v>86</v>
      </c>
      <c r="I9" t="s">
        <v>266</v>
      </c>
      <c r="J9">
        <v>357</v>
      </c>
      <c r="K9">
        <v>368</v>
      </c>
      <c r="L9">
        <v>11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</row>
    <row r="10" spans="1:18" x14ac:dyDescent="0.25">
      <c r="A10" t="s">
        <v>179</v>
      </c>
      <c r="B10" t="s">
        <v>212</v>
      </c>
      <c r="C10" t="s">
        <v>100</v>
      </c>
      <c r="D10" t="s">
        <v>100</v>
      </c>
      <c r="E10">
        <v>1596</v>
      </c>
      <c r="F10" t="s">
        <v>1286</v>
      </c>
      <c r="G10" t="s">
        <v>187</v>
      </c>
      <c r="H10" t="s">
        <v>66</v>
      </c>
      <c r="I10" t="s">
        <v>266</v>
      </c>
      <c r="J10">
        <v>86</v>
      </c>
      <c r="K10">
        <v>76</v>
      </c>
      <c r="L10">
        <v>-10</v>
      </c>
      <c r="M10">
        <v>2</v>
      </c>
      <c r="N10">
        <v>15</v>
      </c>
      <c r="O10">
        <v>23</v>
      </c>
      <c r="P10">
        <v>19</v>
      </c>
      <c r="Q10">
        <v>23</v>
      </c>
      <c r="R10">
        <v>0</v>
      </c>
    </row>
    <row r="11" spans="1:18" x14ac:dyDescent="0.25">
      <c r="A11" t="s">
        <v>179</v>
      </c>
      <c r="B11" t="s">
        <v>212</v>
      </c>
      <c r="C11" t="s">
        <v>100</v>
      </c>
      <c r="D11" t="s">
        <v>100</v>
      </c>
      <c r="E11">
        <v>1638</v>
      </c>
      <c r="F11" t="s">
        <v>1159</v>
      </c>
      <c r="G11" t="s">
        <v>186</v>
      </c>
      <c r="H11" t="s">
        <v>54</v>
      </c>
      <c r="I11" t="s">
        <v>266</v>
      </c>
      <c r="J11">
        <v>88</v>
      </c>
      <c r="K11">
        <v>90</v>
      </c>
      <c r="L11">
        <v>2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</row>
    <row r="12" spans="1:18" x14ac:dyDescent="0.25">
      <c r="A12" t="s">
        <v>179</v>
      </c>
      <c r="B12" t="s">
        <v>212</v>
      </c>
      <c r="C12" t="s">
        <v>100</v>
      </c>
      <c r="D12" t="s">
        <v>691</v>
      </c>
      <c r="E12">
        <v>1167</v>
      </c>
      <c r="F12" t="s">
        <v>591</v>
      </c>
      <c r="G12" t="s">
        <v>186</v>
      </c>
      <c r="H12" t="s">
        <v>86</v>
      </c>
      <c r="I12" t="s">
        <v>266</v>
      </c>
      <c r="J12">
        <v>341</v>
      </c>
      <c r="K12">
        <v>368</v>
      </c>
      <c r="L12">
        <v>27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</row>
    <row r="13" spans="1:18" x14ac:dyDescent="0.25">
      <c r="A13" t="s">
        <v>179</v>
      </c>
      <c r="B13" t="s">
        <v>212</v>
      </c>
      <c r="C13" t="s">
        <v>100</v>
      </c>
      <c r="D13" t="s">
        <v>691</v>
      </c>
      <c r="E13">
        <v>1168</v>
      </c>
      <c r="F13" t="s">
        <v>693</v>
      </c>
      <c r="G13" t="s">
        <v>186</v>
      </c>
      <c r="H13" t="s">
        <v>86</v>
      </c>
      <c r="I13" t="s">
        <v>266</v>
      </c>
      <c r="J13">
        <v>338</v>
      </c>
      <c r="K13">
        <v>368</v>
      </c>
      <c r="L13">
        <v>30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</row>
    <row r="14" spans="1:18" x14ac:dyDescent="0.25">
      <c r="A14" t="s">
        <v>179</v>
      </c>
      <c r="B14" t="s">
        <v>212</v>
      </c>
      <c r="C14" t="s">
        <v>117</v>
      </c>
      <c r="D14" t="s">
        <v>607</v>
      </c>
      <c r="E14">
        <v>872</v>
      </c>
      <c r="F14" t="s">
        <v>609</v>
      </c>
      <c r="G14" t="s">
        <v>186</v>
      </c>
      <c r="H14" t="s">
        <v>86</v>
      </c>
      <c r="I14" t="s">
        <v>266</v>
      </c>
      <c r="J14">
        <v>368</v>
      </c>
      <c r="K14">
        <v>368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</row>
    <row r="15" spans="1:18" x14ac:dyDescent="0.25">
      <c r="A15" t="s">
        <v>179</v>
      </c>
      <c r="B15" t="s">
        <v>212</v>
      </c>
      <c r="C15" t="s">
        <v>117</v>
      </c>
      <c r="D15" t="s">
        <v>607</v>
      </c>
      <c r="E15">
        <v>873</v>
      </c>
      <c r="F15" t="s">
        <v>612</v>
      </c>
      <c r="G15" t="s">
        <v>186</v>
      </c>
      <c r="H15" t="s">
        <v>86</v>
      </c>
      <c r="I15" t="s">
        <v>266</v>
      </c>
      <c r="J15">
        <v>367</v>
      </c>
      <c r="K15">
        <v>368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</row>
    <row r="16" spans="1:18" x14ac:dyDescent="0.25">
      <c r="A16" t="s">
        <v>179</v>
      </c>
      <c r="B16" t="s">
        <v>212</v>
      </c>
      <c r="C16" t="s">
        <v>117</v>
      </c>
      <c r="D16" t="s">
        <v>607</v>
      </c>
      <c r="E16">
        <v>1594</v>
      </c>
      <c r="F16" t="s">
        <v>1272</v>
      </c>
      <c r="G16" t="s">
        <v>187</v>
      </c>
      <c r="H16" t="s">
        <v>66</v>
      </c>
      <c r="I16" t="s">
        <v>266</v>
      </c>
      <c r="J16">
        <v>94</v>
      </c>
      <c r="K16">
        <v>140</v>
      </c>
      <c r="L16">
        <v>46</v>
      </c>
      <c r="M16">
        <v>6</v>
      </c>
      <c r="N16">
        <v>6</v>
      </c>
      <c r="O16">
        <v>11</v>
      </c>
      <c r="P16">
        <v>29</v>
      </c>
      <c r="Q16">
        <v>36</v>
      </c>
      <c r="R16">
        <v>0</v>
      </c>
    </row>
    <row r="17" spans="1:18" x14ac:dyDescent="0.25">
      <c r="A17" t="s">
        <v>179</v>
      </c>
      <c r="B17" t="s">
        <v>212</v>
      </c>
      <c r="C17" t="s">
        <v>117</v>
      </c>
      <c r="D17" t="s">
        <v>282</v>
      </c>
      <c r="E17">
        <v>1710</v>
      </c>
      <c r="F17" t="s">
        <v>296</v>
      </c>
      <c r="G17" t="s">
        <v>187</v>
      </c>
      <c r="H17" t="s">
        <v>84</v>
      </c>
      <c r="I17" t="s">
        <v>266</v>
      </c>
      <c r="J17">
        <v>71</v>
      </c>
      <c r="K17">
        <v>75</v>
      </c>
      <c r="L17">
        <v>4</v>
      </c>
      <c r="M17">
        <v>6</v>
      </c>
      <c r="N17">
        <v>21</v>
      </c>
      <c r="O17">
        <v>35</v>
      </c>
      <c r="P17">
        <v>9</v>
      </c>
      <c r="Q17">
        <v>0</v>
      </c>
      <c r="R17">
        <v>0</v>
      </c>
    </row>
    <row r="18" spans="1:18" x14ac:dyDescent="0.25">
      <c r="A18" t="s">
        <v>179</v>
      </c>
      <c r="B18" t="s">
        <v>212</v>
      </c>
      <c r="C18" t="s">
        <v>117</v>
      </c>
      <c r="D18" t="s">
        <v>332</v>
      </c>
      <c r="E18">
        <v>1750</v>
      </c>
      <c r="F18" t="s">
        <v>334</v>
      </c>
      <c r="G18" t="s">
        <v>186</v>
      </c>
      <c r="H18" t="s">
        <v>54</v>
      </c>
      <c r="I18" t="s">
        <v>266</v>
      </c>
      <c r="J18">
        <v>90</v>
      </c>
      <c r="K18">
        <v>90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</row>
    <row r="19" spans="1:18" x14ac:dyDescent="0.25">
      <c r="A19" t="s">
        <v>179</v>
      </c>
      <c r="B19" t="s">
        <v>212</v>
      </c>
      <c r="C19" t="s">
        <v>117</v>
      </c>
      <c r="D19" t="s">
        <v>117</v>
      </c>
      <c r="E19">
        <v>17</v>
      </c>
      <c r="F19" t="s">
        <v>1090</v>
      </c>
      <c r="G19" t="s">
        <v>187</v>
      </c>
      <c r="H19" t="s">
        <v>88</v>
      </c>
      <c r="I19" t="s">
        <v>266</v>
      </c>
      <c r="J19">
        <v>239</v>
      </c>
      <c r="K19">
        <v>250</v>
      </c>
      <c r="L19">
        <v>11</v>
      </c>
      <c r="M19">
        <v>19</v>
      </c>
      <c r="N19">
        <v>33</v>
      </c>
      <c r="O19">
        <v>47</v>
      </c>
      <c r="P19">
        <v>63</v>
      </c>
      <c r="Q19">
        <v>64</v>
      </c>
      <c r="R19">
        <v>0</v>
      </c>
    </row>
    <row r="20" spans="1:18" x14ac:dyDescent="0.25">
      <c r="A20" t="s">
        <v>179</v>
      </c>
      <c r="B20" t="s">
        <v>212</v>
      </c>
      <c r="C20" t="s">
        <v>117</v>
      </c>
      <c r="D20" t="s">
        <v>117</v>
      </c>
      <c r="E20">
        <v>329</v>
      </c>
      <c r="F20" t="s">
        <v>1090</v>
      </c>
      <c r="G20" t="s">
        <v>186</v>
      </c>
      <c r="H20" t="s">
        <v>86</v>
      </c>
      <c r="I20" t="s">
        <v>266</v>
      </c>
      <c r="J20">
        <v>365</v>
      </c>
      <c r="K20">
        <v>368</v>
      </c>
      <c r="L20">
        <v>3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</row>
    <row r="21" spans="1:18" x14ac:dyDescent="0.25">
      <c r="A21" t="s">
        <v>179</v>
      </c>
      <c r="B21" t="s">
        <v>212</v>
      </c>
      <c r="C21" t="s">
        <v>117</v>
      </c>
      <c r="D21" t="s">
        <v>117</v>
      </c>
      <c r="E21">
        <v>330</v>
      </c>
      <c r="F21" t="s">
        <v>690</v>
      </c>
      <c r="G21" t="s">
        <v>186</v>
      </c>
      <c r="H21" t="s">
        <v>86</v>
      </c>
      <c r="I21" t="s">
        <v>266</v>
      </c>
      <c r="J21">
        <v>366</v>
      </c>
      <c r="K21">
        <v>368</v>
      </c>
      <c r="L21">
        <v>2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</row>
    <row r="22" spans="1:18" x14ac:dyDescent="0.25">
      <c r="A22" t="s">
        <v>179</v>
      </c>
      <c r="B22" t="s">
        <v>212</v>
      </c>
      <c r="C22" t="s">
        <v>117</v>
      </c>
      <c r="D22" t="s">
        <v>117</v>
      </c>
      <c r="E22">
        <v>385</v>
      </c>
      <c r="F22" t="s">
        <v>610</v>
      </c>
      <c r="G22" t="s">
        <v>186</v>
      </c>
      <c r="H22" t="s">
        <v>86</v>
      </c>
      <c r="I22" t="s">
        <v>266</v>
      </c>
      <c r="J22">
        <v>259</v>
      </c>
      <c r="K22">
        <v>368</v>
      </c>
      <c r="L22">
        <v>109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</row>
    <row r="23" spans="1:18" x14ac:dyDescent="0.25">
      <c r="A23" t="s">
        <v>179</v>
      </c>
      <c r="B23" t="s">
        <v>212</v>
      </c>
      <c r="C23" t="s">
        <v>117</v>
      </c>
      <c r="D23" t="s">
        <v>117</v>
      </c>
      <c r="E23">
        <v>386</v>
      </c>
      <c r="F23" t="s">
        <v>408</v>
      </c>
      <c r="G23" t="s">
        <v>186</v>
      </c>
      <c r="H23" t="s">
        <v>86</v>
      </c>
      <c r="I23" t="s">
        <v>266</v>
      </c>
      <c r="J23">
        <v>266</v>
      </c>
      <c r="K23">
        <v>368</v>
      </c>
      <c r="L23">
        <v>102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</row>
    <row r="24" spans="1:18" x14ac:dyDescent="0.25">
      <c r="A24" t="s">
        <v>179</v>
      </c>
      <c r="B24" t="s">
        <v>212</v>
      </c>
      <c r="C24" t="s">
        <v>117</v>
      </c>
      <c r="D24" t="s">
        <v>117</v>
      </c>
      <c r="E24">
        <v>501</v>
      </c>
      <c r="F24" t="s">
        <v>289</v>
      </c>
      <c r="G24" t="s">
        <v>187</v>
      </c>
      <c r="H24" t="s">
        <v>88</v>
      </c>
      <c r="I24" t="s">
        <v>266</v>
      </c>
      <c r="J24">
        <v>231</v>
      </c>
      <c r="K24">
        <v>250</v>
      </c>
      <c r="L24">
        <v>19</v>
      </c>
      <c r="M24">
        <v>21</v>
      </c>
      <c r="N24">
        <v>36</v>
      </c>
      <c r="O24">
        <v>49</v>
      </c>
      <c r="P24">
        <v>68</v>
      </c>
      <c r="Q24">
        <v>53</v>
      </c>
      <c r="R24">
        <v>0</v>
      </c>
    </row>
    <row r="25" spans="1:18" x14ac:dyDescent="0.25">
      <c r="A25" t="s">
        <v>179</v>
      </c>
      <c r="B25" t="s">
        <v>212</v>
      </c>
      <c r="C25" t="s">
        <v>117</v>
      </c>
      <c r="D25" t="s">
        <v>117</v>
      </c>
      <c r="E25">
        <v>502</v>
      </c>
      <c r="F25" t="s">
        <v>408</v>
      </c>
      <c r="G25" t="s">
        <v>187</v>
      </c>
      <c r="H25" t="s">
        <v>88</v>
      </c>
      <c r="I25" t="s">
        <v>266</v>
      </c>
      <c r="J25">
        <v>243</v>
      </c>
      <c r="K25">
        <v>250</v>
      </c>
      <c r="L25">
        <v>7</v>
      </c>
      <c r="M25">
        <v>17</v>
      </c>
      <c r="N25">
        <v>36</v>
      </c>
      <c r="O25">
        <v>49</v>
      </c>
      <c r="P25">
        <v>64</v>
      </c>
      <c r="Q25">
        <v>56</v>
      </c>
      <c r="R25">
        <v>0</v>
      </c>
    </row>
    <row r="26" spans="1:18" x14ac:dyDescent="0.25">
      <c r="A26" t="s">
        <v>179</v>
      </c>
      <c r="B26" t="s">
        <v>212</v>
      </c>
      <c r="C26" t="s">
        <v>117</v>
      </c>
      <c r="D26" t="s">
        <v>117</v>
      </c>
      <c r="E26">
        <v>806</v>
      </c>
      <c r="F26" t="s">
        <v>797</v>
      </c>
      <c r="G26" t="s">
        <v>186</v>
      </c>
      <c r="H26" t="s">
        <v>86</v>
      </c>
      <c r="I26" t="s">
        <v>266</v>
      </c>
      <c r="J26">
        <v>296</v>
      </c>
      <c r="K26">
        <v>368</v>
      </c>
      <c r="L26">
        <v>72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</row>
    <row r="27" spans="1:18" x14ac:dyDescent="0.25">
      <c r="A27" t="s">
        <v>179</v>
      </c>
      <c r="B27" t="s">
        <v>212</v>
      </c>
      <c r="C27" t="s">
        <v>117</v>
      </c>
      <c r="D27" t="s">
        <v>117</v>
      </c>
      <c r="E27">
        <v>999</v>
      </c>
      <c r="F27" t="s">
        <v>627</v>
      </c>
      <c r="G27" t="s">
        <v>186</v>
      </c>
      <c r="H27" t="s">
        <v>85</v>
      </c>
      <c r="I27" t="s">
        <v>266</v>
      </c>
      <c r="J27">
        <v>261</v>
      </c>
      <c r="K27">
        <v>368</v>
      </c>
      <c r="L27">
        <v>107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</row>
    <row r="28" spans="1:18" x14ac:dyDescent="0.25">
      <c r="A28" t="s">
        <v>179</v>
      </c>
      <c r="B28" t="s">
        <v>212</v>
      </c>
      <c r="C28" t="s">
        <v>117</v>
      </c>
      <c r="D28" t="s">
        <v>117</v>
      </c>
      <c r="E28">
        <v>1547</v>
      </c>
      <c r="F28" t="s">
        <v>591</v>
      </c>
      <c r="G28" t="s">
        <v>186</v>
      </c>
      <c r="H28" t="s">
        <v>86</v>
      </c>
      <c r="I28" t="s">
        <v>266</v>
      </c>
      <c r="J28">
        <v>347</v>
      </c>
      <c r="K28">
        <v>368</v>
      </c>
      <c r="L28">
        <v>21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</row>
    <row r="29" spans="1:18" x14ac:dyDescent="0.25">
      <c r="A29" t="s">
        <v>179</v>
      </c>
      <c r="B29" t="s">
        <v>212</v>
      </c>
      <c r="C29" t="s">
        <v>117</v>
      </c>
      <c r="D29" t="s">
        <v>117</v>
      </c>
      <c r="E29">
        <v>1548</v>
      </c>
      <c r="F29" t="s">
        <v>584</v>
      </c>
      <c r="G29" t="s">
        <v>186</v>
      </c>
      <c r="H29" t="s">
        <v>86</v>
      </c>
      <c r="I29" t="s">
        <v>266</v>
      </c>
      <c r="J29">
        <v>324</v>
      </c>
      <c r="K29">
        <v>368</v>
      </c>
      <c r="L29">
        <v>44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</row>
    <row r="30" spans="1:18" x14ac:dyDescent="0.25">
      <c r="A30" t="s">
        <v>179</v>
      </c>
      <c r="B30" t="s">
        <v>212</v>
      </c>
      <c r="C30" t="s">
        <v>117</v>
      </c>
      <c r="D30" t="s">
        <v>117</v>
      </c>
      <c r="E30">
        <v>1549</v>
      </c>
      <c r="F30" t="s">
        <v>538</v>
      </c>
      <c r="G30" t="s">
        <v>186</v>
      </c>
      <c r="H30" t="s">
        <v>86</v>
      </c>
      <c r="I30" t="s">
        <v>266</v>
      </c>
      <c r="J30">
        <v>197</v>
      </c>
      <c r="K30">
        <v>368</v>
      </c>
      <c r="L30">
        <v>171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</row>
    <row r="31" spans="1:18" x14ac:dyDescent="0.25">
      <c r="A31" t="s">
        <v>179</v>
      </c>
      <c r="B31" t="s">
        <v>212</v>
      </c>
      <c r="C31" t="s">
        <v>117</v>
      </c>
      <c r="D31" t="s">
        <v>117</v>
      </c>
      <c r="E31">
        <v>1550</v>
      </c>
      <c r="F31" t="s">
        <v>271</v>
      </c>
      <c r="G31" t="s">
        <v>186</v>
      </c>
      <c r="H31" t="s">
        <v>86</v>
      </c>
      <c r="I31" t="s">
        <v>266</v>
      </c>
      <c r="J31">
        <v>315</v>
      </c>
      <c r="K31">
        <v>368</v>
      </c>
      <c r="L31">
        <v>53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</row>
    <row r="32" spans="1:18" x14ac:dyDescent="0.25">
      <c r="A32" t="s">
        <v>179</v>
      </c>
      <c r="B32" t="s">
        <v>212</v>
      </c>
      <c r="C32" t="s">
        <v>117</v>
      </c>
      <c r="D32" t="s">
        <v>117</v>
      </c>
      <c r="E32">
        <v>1566</v>
      </c>
      <c r="F32" t="s">
        <v>538</v>
      </c>
      <c r="G32" t="s">
        <v>187</v>
      </c>
      <c r="H32" t="s">
        <v>88</v>
      </c>
      <c r="I32" t="s">
        <v>266</v>
      </c>
      <c r="J32">
        <v>246</v>
      </c>
      <c r="K32">
        <v>250</v>
      </c>
      <c r="L32">
        <v>4</v>
      </c>
      <c r="M32">
        <v>16</v>
      </c>
      <c r="N32">
        <v>37</v>
      </c>
      <c r="O32">
        <v>50</v>
      </c>
      <c r="P32">
        <v>59</v>
      </c>
      <c r="Q32">
        <v>68</v>
      </c>
      <c r="R32">
        <v>0</v>
      </c>
    </row>
    <row r="33" spans="1:18" x14ac:dyDescent="0.25">
      <c r="A33" t="s">
        <v>179</v>
      </c>
      <c r="B33" t="s">
        <v>212</v>
      </c>
      <c r="C33" t="s">
        <v>117</v>
      </c>
      <c r="D33" t="s">
        <v>117</v>
      </c>
      <c r="E33">
        <v>1593</v>
      </c>
      <c r="F33" t="s">
        <v>271</v>
      </c>
      <c r="G33" t="s">
        <v>187</v>
      </c>
      <c r="H33" t="s">
        <v>84</v>
      </c>
      <c r="I33" t="s">
        <v>266</v>
      </c>
      <c r="J33">
        <v>102</v>
      </c>
      <c r="K33">
        <v>74</v>
      </c>
      <c r="L33">
        <v>-28</v>
      </c>
      <c r="M33">
        <v>27</v>
      </c>
      <c r="N33">
        <v>21</v>
      </c>
      <c r="O33">
        <v>25</v>
      </c>
      <c r="P33">
        <v>25</v>
      </c>
      <c r="Q33">
        <v>4</v>
      </c>
      <c r="R33">
        <v>0</v>
      </c>
    </row>
    <row r="34" spans="1:18" x14ac:dyDescent="0.25">
      <c r="A34" t="s">
        <v>179</v>
      </c>
      <c r="B34" t="s">
        <v>212</v>
      </c>
      <c r="C34" t="s">
        <v>117</v>
      </c>
      <c r="D34" t="s">
        <v>117</v>
      </c>
      <c r="E34">
        <v>1595</v>
      </c>
      <c r="F34" t="s">
        <v>1290</v>
      </c>
      <c r="G34" t="s">
        <v>187</v>
      </c>
      <c r="H34" t="s">
        <v>66</v>
      </c>
      <c r="I34" t="s">
        <v>266</v>
      </c>
      <c r="J34">
        <v>521</v>
      </c>
      <c r="K34">
        <v>536</v>
      </c>
      <c r="L34">
        <v>15</v>
      </c>
      <c r="M34">
        <v>18</v>
      </c>
      <c r="N34">
        <v>87</v>
      </c>
      <c r="O34">
        <v>115</v>
      </c>
      <c r="P34">
        <v>129</v>
      </c>
      <c r="Q34">
        <v>139</v>
      </c>
      <c r="R34">
        <v>0</v>
      </c>
    </row>
    <row r="35" spans="1:18" x14ac:dyDescent="0.25">
      <c r="A35" t="s">
        <v>179</v>
      </c>
      <c r="B35" t="s">
        <v>215</v>
      </c>
      <c r="C35" t="s">
        <v>97</v>
      </c>
      <c r="D35" t="s">
        <v>97</v>
      </c>
      <c r="E35">
        <v>26</v>
      </c>
      <c r="F35" t="s">
        <v>1117</v>
      </c>
      <c r="G35" t="s">
        <v>187</v>
      </c>
      <c r="H35" t="s">
        <v>88</v>
      </c>
      <c r="I35" t="s">
        <v>266</v>
      </c>
      <c r="J35">
        <v>250</v>
      </c>
      <c r="K35">
        <v>250</v>
      </c>
      <c r="L35">
        <v>0</v>
      </c>
      <c r="M35">
        <v>15</v>
      </c>
      <c r="N35">
        <v>38</v>
      </c>
      <c r="O35">
        <v>54</v>
      </c>
      <c r="P35">
        <v>66</v>
      </c>
      <c r="Q35">
        <v>56</v>
      </c>
      <c r="R35">
        <v>0</v>
      </c>
    </row>
    <row r="36" spans="1:18" x14ac:dyDescent="0.25">
      <c r="A36" t="s">
        <v>179</v>
      </c>
      <c r="B36" t="s">
        <v>215</v>
      </c>
      <c r="C36" t="s">
        <v>97</v>
      </c>
      <c r="D36" t="s">
        <v>97</v>
      </c>
      <c r="E36">
        <v>124</v>
      </c>
      <c r="F36" t="s">
        <v>1176</v>
      </c>
      <c r="G36" t="s">
        <v>187</v>
      </c>
      <c r="H36" t="s">
        <v>89</v>
      </c>
      <c r="I36" t="s">
        <v>266</v>
      </c>
      <c r="J36">
        <v>206</v>
      </c>
      <c r="K36">
        <v>207</v>
      </c>
      <c r="L36">
        <v>1</v>
      </c>
      <c r="M36">
        <v>17</v>
      </c>
      <c r="N36">
        <v>30</v>
      </c>
      <c r="O36">
        <v>43</v>
      </c>
      <c r="P36">
        <v>59</v>
      </c>
      <c r="Q36">
        <v>48</v>
      </c>
      <c r="R36">
        <v>0</v>
      </c>
    </row>
    <row r="37" spans="1:18" x14ac:dyDescent="0.25">
      <c r="A37" t="s">
        <v>179</v>
      </c>
      <c r="B37" t="s">
        <v>215</v>
      </c>
      <c r="C37" t="s">
        <v>97</v>
      </c>
      <c r="D37" t="s">
        <v>97</v>
      </c>
      <c r="E37">
        <v>125</v>
      </c>
      <c r="F37" t="s">
        <v>1174</v>
      </c>
      <c r="G37" t="s">
        <v>187</v>
      </c>
      <c r="H37" t="s">
        <v>89</v>
      </c>
      <c r="I37" t="s">
        <v>266</v>
      </c>
      <c r="J37">
        <v>78</v>
      </c>
      <c r="K37">
        <v>74</v>
      </c>
      <c r="L37">
        <v>-4</v>
      </c>
      <c r="M37">
        <v>0</v>
      </c>
      <c r="N37">
        <v>8</v>
      </c>
      <c r="O37">
        <v>15</v>
      </c>
      <c r="P37">
        <v>25</v>
      </c>
      <c r="Q37">
        <v>25</v>
      </c>
      <c r="R37">
        <v>0</v>
      </c>
    </row>
    <row r="38" spans="1:18" x14ac:dyDescent="0.25">
      <c r="A38" t="s">
        <v>179</v>
      </c>
      <c r="B38" t="s">
        <v>215</v>
      </c>
      <c r="C38" t="s">
        <v>97</v>
      </c>
      <c r="D38" t="s">
        <v>97</v>
      </c>
      <c r="E38">
        <v>126</v>
      </c>
      <c r="F38" t="s">
        <v>1121</v>
      </c>
      <c r="G38" t="s">
        <v>187</v>
      </c>
      <c r="H38" t="s">
        <v>89</v>
      </c>
      <c r="I38" t="s">
        <v>266</v>
      </c>
      <c r="J38">
        <v>51</v>
      </c>
      <c r="K38">
        <v>63</v>
      </c>
      <c r="L38">
        <v>12</v>
      </c>
      <c r="M38">
        <v>0</v>
      </c>
      <c r="N38">
        <v>0</v>
      </c>
      <c r="O38">
        <v>0</v>
      </c>
      <c r="P38">
        <v>16</v>
      </c>
      <c r="Q38">
        <v>29</v>
      </c>
      <c r="R38">
        <v>0</v>
      </c>
    </row>
    <row r="39" spans="1:18" x14ac:dyDescent="0.25">
      <c r="A39" t="s">
        <v>179</v>
      </c>
      <c r="B39" t="s">
        <v>215</v>
      </c>
      <c r="C39" t="s">
        <v>97</v>
      </c>
      <c r="D39" t="s">
        <v>97</v>
      </c>
      <c r="E39">
        <v>127</v>
      </c>
      <c r="F39" t="s">
        <v>1179</v>
      </c>
      <c r="G39" t="s">
        <v>187</v>
      </c>
      <c r="H39" t="s">
        <v>89</v>
      </c>
      <c r="I39" t="s">
        <v>266</v>
      </c>
      <c r="J39">
        <v>93</v>
      </c>
      <c r="K39">
        <v>100</v>
      </c>
      <c r="L39">
        <v>7</v>
      </c>
      <c r="M39">
        <v>0</v>
      </c>
      <c r="N39">
        <v>5</v>
      </c>
      <c r="O39">
        <v>27</v>
      </c>
      <c r="P39">
        <v>30</v>
      </c>
      <c r="Q39">
        <v>24</v>
      </c>
      <c r="R39">
        <v>0</v>
      </c>
    </row>
    <row r="40" spans="1:18" x14ac:dyDescent="0.25">
      <c r="A40" t="s">
        <v>179</v>
      </c>
      <c r="B40" t="s">
        <v>215</v>
      </c>
      <c r="C40" t="s">
        <v>97</v>
      </c>
      <c r="D40" t="s">
        <v>97</v>
      </c>
      <c r="E40">
        <v>224</v>
      </c>
      <c r="F40" t="s">
        <v>1084</v>
      </c>
      <c r="G40" t="s">
        <v>186</v>
      </c>
      <c r="H40" t="s">
        <v>86</v>
      </c>
      <c r="I40" t="s">
        <v>266</v>
      </c>
      <c r="J40">
        <v>333</v>
      </c>
      <c r="K40">
        <v>368</v>
      </c>
      <c r="L40">
        <v>35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</row>
    <row r="41" spans="1:18" x14ac:dyDescent="0.25">
      <c r="A41" t="s">
        <v>179</v>
      </c>
      <c r="B41" t="s">
        <v>215</v>
      </c>
      <c r="C41" t="s">
        <v>103</v>
      </c>
      <c r="D41" t="s">
        <v>310</v>
      </c>
      <c r="E41">
        <v>1</v>
      </c>
      <c r="F41" t="s">
        <v>1170</v>
      </c>
      <c r="G41" t="s">
        <v>187</v>
      </c>
      <c r="H41" t="s">
        <v>88</v>
      </c>
      <c r="I41" t="s">
        <v>266</v>
      </c>
      <c r="J41">
        <v>242</v>
      </c>
      <c r="K41">
        <v>250</v>
      </c>
      <c r="L41">
        <v>8</v>
      </c>
      <c r="M41">
        <v>20</v>
      </c>
      <c r="N41">
        <v>38</v>
      </c>
      <c r="O41">
        <v>35</v>
      </c>
      <c r="P41">
        <v>63</v>
      </c>
      <c r="Q41">
        <v>68</v>
      </c>
      <c r="R41">
        <v>0</v>
      </c>
    </row>
    <row r="42" spans="1:18" x14ac:dyDescent="0.25">
      <c r="A42" t="s">
        <v>179</v>
      </c>
      <c r="B42" t="s">
        <v>215</v>
      </c>
      <c r="C42" t="s">
        <v>103</v>
      </c>
      <c r="D42" t="s">
        <v>310</v>
      </c>
      <c r="E42">
        <v>2</v>
      </c>
      <c r="F42" t="s">
        <v>918</v>
      </c>
      <c r="G42" t="s">
        <v>187</v>
      </c>
      <c r="H42" t="s">
        <v>88</v>
      </c>
      <c r="I42" t="s">
        <v>266</v>
      </c>
      <c r="J42">
        <v>237</v>
      </c>
      <c r="K42">
        <v>250</v>
      </c>
      <c r="L42">
        <v>13</v>
      </c>
      <c r="M42">
        <v>16</v>
      </c>
      <c r="N42">
        <v>26</v>
      </c>
      <c r="O42">
        <v>53</v>
      </c>
      <c r="P42">
        <v>54</v>
      </c>
      <c r="Q42">
        <v>67</v>
      </c>
      <c r="R42">
        <v>0</v>
      </c>
    </row>
    <row r="43" spans="1:18" x14ac:dyDescent="0.25">
      <c r="A43" t="s">
        <v>179</v>
      </c>
      <c r="B43" t="s">
        <v>215</v>
      </c>
      <c r="C43" t="s">
        <v>103</v>
      </c>
      <c r="D43" t="s">
        <v>310</v>
      </c>
      <c r="E43">
        <v>190</v>
      </c>
      <c r="F43" t="s">
        <v>1086</v>
      </c>
      <c r="G43" t="s">
        <v>186</v>
      </c>
      <c r="H43" t="s">
        <v>86</v>
      </c>
      <c r="I43" t="s">
        <v>266</v>
      </c>
      <c r="J43">
        <v>269</v>
      </c>
      <c r="K43">
        <v>368</v>
      </c>
      <c r="L43">
        <v>99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</row>
    <row r="44" spans="1:18" x14ac:dyDescent="0.25">
      <c r="A44" t="s">
        <v>179</v>
      </c>
      <c r="B44" t="s">
        <v>215</v>
      </c>
      <c r="C44" t="s">
        <v>103</v>
      </c>
      <c r="D44" t="s">
        <v>310</v>
      </c>
      <c r="E44">
        <v>234</v>
      </c>
      <c r="F44" t="s">
        <v>918</v>
      </c>
      <c r="G44" t="s">
        <v>186</v>
      </c>
      <c r="H44" t="s">
        <v>86</v>
      </c>
      <c r="I44" t="s">
        <v>266</v>
      </c>
      <c r="J44">
        <v>240</v>
      </c>
      <c r="K44">
        <v>368</v>
      </c>
      <c r="L44">
        <v>128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</row>
    <row r="45" spans="1:18" x14ac:dyDescent="0.25">
      <c r="A45" t="s">
        <v>179</v>
      </c>
      <c r="B45" t="s">
        <v>215</v>
      </c>
      <c r="C45" t="s">
        <v>103</v>
      </c>
      <c r="D45" t="s">
        <v>310</v>
      </c>
      <c r="E45">
        <v>235</v>
      </c>
      <c r="F45" t="s">
        <v>919</v>
      </c>
      <c r="G45" t="s">
        <v>186</v>
      </c>
      <c r="H45" t="s">
        <v>86</v>
      </c>
      <c r="I45" t="s">
        <v>266</v>
      </c>
      <c r="J45">
        <v>160</v>
      </c>
      <c r="K45">
        <v>368</v>
      </c>
      <c r="L45">
        <v>208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</row>
    <row r="46" spans="1:18" x14ac:dyDescent="0.25">
      <c r="A46" t="s">
        <v>179</v>
      </c>
      <c r="B46" t="s">
        <v>215</v>
      </c>
      <c r="C46" t="s">
        <v>103</v>
      </c>
      <c r="D46" t="s">
        <v>310</v>
      </c>
      <c r="E46">
        <v>324</v>
      </c>
      <c r="F46" t="s">
        <v>1087</v>
      </c>
      <c r="G46" t="s">
        <v>186</v>
      </c>
      <c r="H46" t="s">
        <v>86</v>
      </c>
      <c r="I46" t="s">
        <v>266</v>
      </c>
      <c r="J46">
        <v>212</v>
      </c>
      <c r="K46">
        <v>368</v>
      </c>
      <c r="L46">
        <v>156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</row>
    <row r="47" spans="1:18" x14ac:dyDescent="0.25">
      <c r="A47" t="s">
        <v>179</v>
      </c>
      <c r="B47" t="s">
        <v>215</v>
      </c>
      <c r="C47" t="s">
        <v>103</v>
      </c>
      <c r="D47" t="s">
        <v>310</v>
      </c>
      <c r="E47">
        <v>379</v>
      </c>
      <c r="F47" t="s">
        <v>540</v>
      </c>
      <c r="G47" t="s">
        <v>187</v>
      </c>
      <c r="H47" t="s">
        <v>88</v>
      </c>
      <c r="I47" t="s">
        <v>266</v>
      </c>
      <c r="J47">
        <v>199</v>
      </c>
      <c r="K47">
        <v>250</v>
      </c>
      <c r="L47">
        <v>51</v>
      </c>
      <c r="M47">
        <v>16</v>
      </c>
      <c r="N47">
        <v>16</v>
      </c>
      <c r="O47">
        <v>42</v>
      </c>
      <c r="P47">
        <v>55</v>
      </c>
      <c r="Q47">
        <v>46</v>
      </c>
      <c r="R47">
        <v>0</v>
      </c>
    </row>
    <row r="48" spans="1:18" x14ac:dyDescent="0.25">
      <c r="A48" t="s">
        <v>179</v>
      </c>
      <c r="B48" t="s">
        <v>215</v>
      </c>
      <c r="C48" t="s">
        <v>103</v>
      </c>
      <c r="D48" t="s">
        <v>310</v>
      </c>
      <c r="E48">
        <v>380</v>
      </c>
      <c r="F48" t="s">
        <v>606</v>
      </c>
      <c r="G48" t="s">
        <v>186</v>
      </c>
      <c r="H48" t="s">
        <v>86</v>
      </c>
      <c r="I48" t="s">
        <v>266</v>
      </c>
      <c r="J48">
        <v>319</v>
      </c>
      <c r="K48">
        <v>368</v>
      </c>
      <c r="L48">
        <v>49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</row>
    <row r="49" spans="1:18" x14ac:dyDescent="0.25">
      <c r="A49" t="s">
        <v>179</v>
      </c>
      <c r="B49" t="s">
        <v>215</v>
      </c>
      <c r="C49" t="s">
        <v>103</v>
      </c>
      <c r="D49" t="s">
        <v>310</v>
      </c>
      <c r="E49">
        <v>381</v>
      </c>
      <c r="F49" t="s">
        <v>540</v>
      </c>
      <c r="G49" t="s">
        <v>186</v>
      </c>
      <c r="H49" t="s">
        <v>86</v>
      </c>
      <c r="I49" t="s">
        <v>266</v>
      </c>
      <c r="J49">
        <v>291</v>
      </c>
      <c r="K49">
        <v>368</v>
      </c>
      <c r="L49">
        <v>77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</row>
    <row r="50" spans="1:18" x14ac:dyDescent="0.25">
      <c r="A50" t="s">
        <v>179</v>
      </c>
      <c r="B50" t="s">
        <v>215</v>
      </c>
      <c r="C50" t="s">
        <v>103</v>
      </c>
      <c r="D50" t="s">
        <v>310</v>
      </c>
      <c r="E50">
        <v>384</v>
      </c>
      <c r="F50" t="s">
        <v>439</v>
      </c>
      <c r="G50" t="s">
        <v>187</v>
      </c>
      <c r="H50" t="s">
        <v>88</v>
      </c>
      <c r="I50" t="s">
        <v>266</v>
      </c>
      <c r="J50">
        <v>227</v>
      </c>
      <c r="K50">
        <v>250</v>
      </c>
      <c r="L50">
        <v>23</v>
      </c>
      <c r="M50">
        <v>19</v>
      </c>
      <c r="N50">
        <v>31</v>
      </c>
      <c r="O50">
        <v>44</v>
      </c>
      <c r="P50">
        <v>59</v>
      </c>
      <c r="Q50">
        <v>55</v>
      </c>
      <c r="R50">
        <v>0</v>
      </c>
    </row>
    <row r="51" spans="1:18" x14ac:dyDescent="0.25">
      <c r="A51" t="s">
        <v>179</v>
      </c>
      <c r="B51" t="s">
        <v>215</v>
      </c>
      <c r="C51" t="s">
        <v>103</v>
      </c>
      <c r="D51" t="s">
        <v>310</v>
      </c>
      <c r="E51">
        <v>517</v>
      </c>
      <c r="F51" t="s">
        <v>496</v>
      </c>
      <c r="G51" t="s">
        <v>187</v>
      </c>
      <c r="H51" t="s">
        <v>88</v>
      </c>
      <c r="I51" t="s">
        <v>266</v>
      </c>
      <c r="J51">
        <v>239</v>
      </c>
      <c r="K51">
        <v>250</v>
      </c>
      <c r="L51">
        <v>11</v>
      </c>
      <c r="M51">
        <v>16</v>
      </c>
      <c r="N51">
        <v>37</v>
      </c>
      <c r="O51">
        <v>44</v>
      </c>
      <c r="P51">
        <v>54</v>
      </c>
      <c r="Q51">
        <v>68</v>
      </c>
      <c r="R51">
        <v>0</v>
      </c>
    </row>
    <row r="52" spans="1:18" x14ac:dyDescent="0.25">
      <c r="A52" t="s">
        <v>179</v>
      </c>
      <c r="B52" t="s">
        <v>215</v>
      </c>
      <c r="C52" t="s">
        <v>103</v>
      </c>
      <c r="D52" t="s">
        <v>310</v>
      </c>
      <c r="E52">
        <v>518</v>
      </c>
      <c r="F52" t="s">
        <v>480</v>
      </c>
      <c r="G52" t="s">
        <v>187</v>
      </c>
      <c r="H52" t="s">
        <v>88</v>
      </c>
      <c r="I52" t="s">
        <v>266</v>
      </c>
      <c r="J52">
        <v>200</v>
      </c>
      <c r="K52">
        <v>250</v>
      </c>
      <c r="L52">
        <v>50</v>
      </c>
      <c r="M52">
        <v>18</v>
      </c>
      <c r="N52">
        <v>33</v>
      </c>
      <c r="O52">
        <v>35</v>
      </c>
      <c r="P52">
        <v>48</v>
      </c>
      <c r="Q52">
        <v>54</v>
      </c>
      <c r="R52">
        <v>0</v>
      </c>
    </row>
    <row r="53" spans="1:18" x14ac:dyDescent="0.25">
      <c r="A53" t="s">
        <v>179</v>
      </c>
      <c r="B53" t="s">
        <v>215</v>
      </c>
      <c r="C53" t="s">
        <v>103</v>
      </c>
      <c r="D53" t="s">
        <v>310</v>
      </c>
      <c r="E53">
        <v>708</v>
      </c>
      <c r="F53" t="s">
        <v>831</v>
      </c>
      <c r="G53" t="s">
        <v>186</v>
      </c>
      <c r="H53" t="s">
        <v>86</v>
      </c>
      <c r="I53" t="s">
        <v>266</v>
      </c>
      <c r="J53">
        <v>295</v>
      </c>
      <c r="K53">
        <v>368</v>
      </c>
      <c r="L53">
        <v>73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</row>
    <row r="54" spans="1:18" x14ac:dyDescent="0.25">
      <c r="A54" t="s">
        <v>179</v>
      </c>
      <c r="B54" t="s">
        <v>215</v>
      </c>
      <c r="C54" t="s">
        <v>103</v>
      </c>
      <c r="D54" t="s">
        <v>310</v>
      </c>
      <c r="E54">
        <v>709</v>
      </c>
      <c r="F54" t="s">
        <v>832</v>
      </c>
      <c r="G54" t="s">
        <v>186</v>
      </c>
      <c r="H54" t="s">
        <v>86</v>
      </c>
      <c r="I54" t="s">
        <v>266</v>
      </c>
      <c r="J54">
        <v>229</v>
      </c>
      <c r="K54">
        <v>368</v>
      </c>
      <c r="L54">
        <v>139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</row>
    <row r="55" spans="1:18" x14ac:dyDescent="0.25">
      <c r="A55" t="s">
        <v>179</v>
      </c>
      <c r="B55" t="s">
        <v>215</v>
      </c>
      <c r="C55" t="s">
        <v>103</v>
      </c>
      <c r="D55" t="s">
        <v>310</v>
      </c>
      <c r="E55">
        <v>1075</v>
      </c>
      <c r="F55" t="s">
        <v>480</v>
      </c>
      <c r="G55" t="s">
        <v>186</v>
      </c>
      <c r="H55" t="s">
        <v>86</v>
      </c>
      <c r="I55" t="s">
        <v>266</v>
      </c>
      <c r="J55">
        <v>281</v>
      </c>
      <c r="K55">
        <v>368</v>
      </c>
      <c r="L55">
        <v>87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</row>
    <row r="56" spans="1:18" x14ac:dyDescent="0.25">
      <c r="A56" t="s">
        <v>179</v>
      </c>
      <c r="B56" t="s">
        <v>215</v>
      </c>
      <c r="C56" t="s">
        <v>103</v>
      </c>
      <c r="D56" t="s">
        <v>310</v>
      </c>
      <c r="E56">
        <v>1076</v>
      </c>
      <c r="F56" t="s">
        <v>611</v>
      </c>
      <c r="G56" t="s">
        <v>186</v>
      </c>
      <c r="H56" t="s">
        <v>86</v>
      </c>
      <c r="I56" t="s">
        <v>266</v>
      </c>
      <c r="J56">
        <v>192</v>
      </c>
      <c r="K56">
        <v>368</v>
      </c>
      <c r="L56">
        <v>176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</row>
    <row r="57" spans="1:18" x14ac:dyDescent="0.25">
      <c r="A57" t="s">
        <v>179</v>
      </c>
      <c r="B57" t="s">
        <v>215</v>
      </c>
      <c r="C57" t="s">
        <v>103</v>
      </c>
      <c r="D57" t="s">
        <v>310</v>
      </c>
      <c r="E57">
        <v>1597</v>
      </c>
      <c r="F57" t="s">
        <v>1288</v>
      </c>
      <c r="G57" t="s">
        <v>187</v>
      </c>
      <c r="H57" t="s">
        <v>66</v>
      </c>
      <c r="I57" t="s">
        <v>266</v>
      </c>
      <c r="J57">
        <v>78</v>
      </c>
      <c r="K57">
        <v>79</v>
      </c>
      <c r="L57">
        <v>1</v>
      </c>
      <c r="M57">
        <v>1</v>
      </c>
      <c r="N57">
        <v>10</v>
      </c>
      <c r="O57">
        <v>16</v>
      </c>
      <c r="P57">
        <v>23</v>
      </c>
      <c r="Q57">
        <v>23</v>
      </c>
      <c r="R57">
        <v>0</v>
      </c>
    </row>
    <row r="58" spans="1:18" x14ac:dyDescent="0.25">
      <c r="A58" t="s">
        <v>179</v>
      </c>
      <c r="B58" t="s">
        <v>215</v>
      </c>
      <c r="C58" t="s">
        <v>103</v>
      </c>
      <c r="D58" t="s">
        <v>310</v>
      </c>
      <c r="E58">
        <v>1737</v>
      </c>
      <c r="F58" t="s">
        <v>312</v>
      </c>
      <c r="G58" t="s">
        <v>187</v>
      </c>
      <c r="H58" t="s">
        <v>88</v>
      </c>
      <c r="I58" t="s">
        <v>266</v>
      </c>
      <c r="J58">
        <v>201</v>
      </c>
      <c r="K58">
        <v>226</v>
      </c>
      <c r="L58">
        <v>25</v>
      </c>
      <c r="M58">
        <v>16</v>
      </c>
      <c r="N58">
        <v>31</v>
      </c>
      <c r="O58">
        <v>42</v>
      </c>
      <c r="P58">
        <v>50</v>
      </c>
      <c r="Q58">
        <v>46</v>
      </c>
      <c r="R58">
        <v>0</v>
      </c>
    </row>
    <row r="59" spans="1:18" x14ac:dyDescent="0.25">
      <c r="A59" t="s">
        <v>179</v>
      </c>
      <c r="B59" t="s">
        <v>215</v>
      </c>
      <c r="C59" t="s">
        <v>103</v>
      </c>
      <c r="D59" t="s">
        <v>283</v>
      </c>
      <c r="E59">
        <v>880</v>
      </c>
      <c r="F59" t="s">
        <v>283</v>
      </c>
      <c r="G59" t="s">
        <v>187</v>
      </c>
      <c r="H59" t="s">
        <v>84</v>
      </c>
      <c r="I59" t="s">
        <v>266</v>
      </c>
      <c r="J59">
        <v>60</v>
      </c>
      <c r="K59">
        <v>250</v>
      </c>
      <c r="L59">
        <v>190</v>
      </c>
      <c r="M59">
        <v>5</v>
      </c>
      <c r="N59">
        <v>13</v>
      </c>
      <c r="O59">
        <v>15</v>
      </c>
      <c r="P59">
        <v>22</v>
      </c>
      <c r="Q59">
        <v>5</v>
      </c>
      <c r="R59">
        <v>0</v>
      </c>
    </row>
    <row r="60" spans="1:18" x14ac:dyDescent="0.25">
      <c r="A60" t="s">
        <v>179</v>
      </c>
      <c r="B60" t="s">
        <v>215</v>
      </c>
      <c r="C60" t="s">
        <v>104</v>
      </c>
      <c r="D60" t="s">
        <v>477</v>
      </c>
      <c r="E60">
        <v>513</v>
      </c>
      <c r="F60" t="s">
        <v>477</v>
      </c>
      <c r="G60" t="s">
        <v>187</v>
      </c>
      <c r="H60" t="s">
        <v>88</v>
      </c>
      <c r="I60" t="s">
        <v>266</v>
      </c>
      <c r="J60">
        <v>212</v>
      </c>
      <c r="K60">
        <v>250</v>
      </c>
      <c r="L60">
        <v>38</v>
      </c>
      <c r="M60">
        <v>12</v>
      </c>
      <c r="N60">
        <v>33</v>
      </c>
      <c r="O60">
        <v>44</v>
      </c>
      <c r="P60">
        <v>60</v>
      </c>
      <c r="Q60">
        <v>52</v>
      </c>
      <c r="R60">
        <v>0</v>
      </c>
    </row>
    <row r="61" spans="1:18" x14ac:dyDescent="0.25">
      <c r="A61" t="s">
        <v>179</v>
      </c>
      <c r="B61" t="s">
        <v>215</v>
      </c>
      <c r="C61" t="s">
        <v>104</v>
      </c>
      <c r="D61" t="s">
        <v>477</v>
      </c>
      <c r="E61">
        <v>690</v>
      </c>
      <c r="F61" t="s">
        <v>780</v>
      </c>
      <c r="G61" t="s">
        <v>186</v>
      </c>
      <c r="H61" t="s">
        <v>86</v>
      </c>
      <c r="I61" t="s">
        <v>266</v>
      </c>
      <c r="J61">
        <v>281</v>
      </c>
      <c r="K61">
        <v>368</v>
      </c>
      <c r="L61">
        <v>87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</row>
    <row r="62" spans="1:18" x14ac:dyDescent="0.25">
      <c r="A62" t="s">
        <v>179</v>
      </c>
      <c r="B62" t="s">
        <v>215</v>
      </c>
      <c r="C62" t="s">
        <v>104</v>
      </c>
      <c r="D62" t="s">
        <v>477</v>
      </c>
      <c r="E62">
        <v>691</v>
      </c>
      <c r="F62" t="s">
        <v>546</v>
      </c>
      <c r="G62" t="s">
        <v>186</v>
      </c>
      <c r="H62" t="s">
        <v>86</v>
      </c>
      <c r="I62" t="s">
        <v>266</v>
      </c>
      <c r="J62">
        <v>164</v>
      </c>
      <c r="K62">
        <v>368</v>
      </c>
      <c r="L62">
        <v>204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</row>
    <row r="63" spans="1:18" x14ac:dyDescent="0.25">
      <c r="A63" t="s">
        <v>179</v>
      </c>
      <c r="B63" t="s">
        <v>215</v>
      </c>
      <c r="C63" t="s">
        <v>104</v>
      </c>
      <c r="D63" t="s">
        <v>104</v>
      </c>
      <c r="E63">
        <v>128</v>
      </c>
      <c r="F63" t="s">
        <v>1283</v>
      </c>
      <c r="G63" t="s">
        <v>187</v>
      </c>
      <c r="H63" t="s">
        <v>89</v>
      </c>
      <c r="I63" t="s">
        <v>266</v>
      </c>
      <c r="J63">
        <v>247</v>
      </c>
      <c r="K63">
        <v>229</v>
      </c>
      <c r="L63">
        <v>-18</v>
      </c>
      <c r="M63">
        <v>18</v>
      </c>
      <c r="N63">
        <v>33</v>
      </c>
      <c r="O63">
        <v>46</v>
      </c>
      <c r="P63">
        <v>64</v>
      </c>
      <c r="Q63">
        <v>68</v>
      </c>
      <c r="R63">
        <v>0</v>
      </c>
    </row>
    <row r="64" spans="1:18" x14ac:dyDescent="0.25">
      <c r="A64" t="s">
        <v>179</v>
      </c>
      <c r="B64" t="s">
        <v>215</v>
      </c>
      <c r="C64" t="s">
        <v>104</v>
      </c>
      <c r="D64" t="s">
        <v>104</v>
      </c>
      <c r="E64">
        <v>510</v>
      </c>
      <c r="F64" t="s">
        <v>307</v>
      </c>
      <c r="G64" t="s">
        <v>187</v>
      </c>
      <c r="H64" t="s">
        <v>88</v>
      </c>
      <c r="I64" t="s">
        <v>266</v>
      </c>
      <c r="J64">
        <v>181</v>
      </c>
      <c r="K64">
        <v>250</v>
      </c>
      <c r="L64">
        <v>69</v>
      </c>
      <c r="M64">
        <v>23</v>
      </c>
      <c r="N64">
        <v>31</v>
      </c>
      <c r="O64">
        <v>47</v>
      </c>
      <c r="P64">
        <v>53</v>
      </c>
      <c r="Q64">
        <v>26</v>
      </c>
      <c r="R64">
        <v>0</v>
      </c>
    </row>
    <row r="65" spans="1:18" x14ac:dyDescent="0.25">
      <c r="A65" t="s">
        <v>179</v>
      </c>
      <c r="B65" t="s">
        <v>215</v>
      </c>
      <c r="C65" t="s">
        <v>104</v>
      </c>
      <c r="D65" t="s">
        <v>104</v>
      </c>
      <c r="E65">
        <v>805</v>
      </c>
      <c r="F65" t="s">
        <v>796</v>
      </c>
      <c r="G65" t="s">
        <v>186</v>
      </c>
      <c r="H65" t="s">
        <v>86</v>
      </c>
      <c r="I65" t="s">
        <v>266</v>
      </c>
      <c r="J65">
        <v>323</v>
      </c>
      <c r="K65">
        <v>368</v>
      </c>
      <c r="L65">
        <v>45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</row>
    <row r="66" spans="1:18" x14ac:dyDescent="0.25">
      <c r="A66" t="s">
        <v>179</v>
      </c>
      <c r="B66" t="s">
        <v>215</v>
      </c>
      <c r="C66" t="s">
        <v>104</v>
      </c>
      <c r="D66" t="s">
        <v>104</v>
      </c>
      <c r="E66">
        <v>1311</v>
      </c>
      <c r="F66" t="s">
        <v>726</v>
      </c>
      <c r="G66" t="s">
        <v>186</v>
      </c>
      <c r="H66" t="s">
        <v>86</v>
      </c>
      <c r="I66" t="s">
        <v>266</v>
      </c>
      <c r="J66">
        <v>205</v>
      </c>
      <c r="K66">
        <v>368</v>
      </c>
      <c r="L66">
        <v>163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</row>
    <row r="67" spans="1:18" x14ac:dyDescent="0.25">
      <c r="A67" t="s">
        <v>179</v>
      </c>
      <c r="B67" t="s">
        <v>215</v>
      </c>
      <c r="C67" t="s">
        <v>104</v>
      </c>
      <c r="D67" t="s">
        <v>104</v>
      </c>
      <c r="E67">
        <v>1312</v>
      </c>
      <c r="F67" t="s">
        <v>695</v>
      </c>
      <c r="G67" t="s">
        <v>186</v>
      </c>
      <c r="H67" t="s">
        <v>86</v>
      </c>
      <c r="I67" t="s">
        <v>266</v>
      </c>
      <c r="J67">
        <v>261</v>
      </c>
      <c r="K67">
        <v>368</v>
      </c>
      <c r="L67">
        <v>107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</row>
    <row r="68" spans="1:18" x14ac:dyDescent="0.25">
      <c r="A68" t="s">
        <v>179</v>
      </c>
      <c r="B68" t="s">
        <v>215</v>
      </c>
      <c r="C68" t="s">
        <v>104</v>
      </c>
      <c r="D68" t="s">
        <v>104</v>
      </c>
      <c r="E68">
        <v>1633</v>
      </c>
      <c r="F68" t="s">
        <v>1322</v>
      </c>
      <c r="G68" t="s">
        <v>187</v>
      </c>
      <c r="H68" t="s">
        <v>59</v>
      </c>
      <c r="I68" t="s">
        <v>266</v>
      </c>
      <c r="J68">
        <v>680</v>
      </c>
      <c r="K68">
        <v>754</v>
      </c>
      <c r="L68">
        <v>74</v>
      </c>
      <c r="M68">
        <v>30</v>
      </c>
      <c r="N68">
        <v>136</v>
      </c>
      <c r="O68">
        <v>155</v>
      </c>
      <c r="P68">
        <v>160</v>
      </c>
      <c r="Q68">
        <v>159</v>
      </c>
      <c r="R68">
        <v>0</v>
      </c>
    </row>
    <row r="69" spans="1:18" x14ac:dyDescent="0.25">
      <c r="A69" t="s">
        <v>179</v>
      </c>
      <c r="B69" t="s">
        <v>215</v>
      </c>
      <c r="C69" t="s">
        <v>104</v>
      </c>
      <c r="D69" t="s">
        <v>104</v>
      </c>
      <c r="E69">
        <v>1634</v>
      </c>
      <c r="F69" t="s">
        <v>520</v>
      </c>
      <c r="G69" t="s">
        <v>187</v>
      </c>
      <c r="H69" t="s">
        <v>58</v>
      </c>
      <c r="I69" t="s">
        <v>266</v>
      </c>
      <c r="J69">
        <v>156</v>
      </c>
      <c r="K69">
        <v>174</v>
      </c>
      <c r="L69">
        <v>18</v>
      </c>
      <c r="M69">
        <v>5</v>
      </c>
      <c r="N69">
        <v>18</v>
      </c>
      <c r="O69">
        <v>34</v>
      </c>
      <c r="P69">
        <v>43</v>
      </c>
      <c r="Q69">
        <v>43</v>
      </c>
      <c r="R69">
        <v>0</v>
      </c>
    </row>
    <row r="70" spans="1:18" x14ac:dyDescent="0.25">
      <c r="A70" t="s">
        <v>179</v>
      </c>
      <c r="B70" t="s">
        <v>215</v>
      </c>
      <c r="C70" t="s">
        <v>104</v>
      </c>
      <c r="D70" t="s">
        <v>104</v>
      </c>
      <c r="E70">
        <v>1691</v>
      </c>
      <c r="F70" t="s">
        <v>417</v>
      </c>
      <c r="G70" t="s">
        <v>187</v>
      </c>
      <c r="H70" t="s">
        <v>58</v>
      </c>
      <c r="I70" t="s">
        <v>266</v>
      </c>
      <c r="J70">
        <v>100</v>
      </c>
      <c r="K70">
        <v>100</v>
      </c>
      <c r="L70">
        <v>0</v>
      </c>
      <c r="M70">
        <v>0</v>
      </c>
      <c r="N70">
        <v>0</v>
      </c>
      <c r="O70">
        <v>0</v>
      </c>
      <c r="P70">
        <v>61</v>
      </c>
      <c r="Q70">
        <v>39</v>
      </c>
      <c r="R70">
        <v>0</v>
      </c>
    </row>
    <row r="71" spans="1:18" x14ac:dyDescent="0.25">
      <c r="A71" t="s">
        <v>179</v>
      </c>
      <c r="B71" t="s">
        <v>215</v>
      </c>
      <c r="C71" t="s">
        <v>104</v>
      </c>
      <c r="D71" t="s">
        <v>577</v>
      </c>
      <c r="E71">
        <v>40</v>
      </c>
      <c r="F71" t="s">
        <v>850</v>
      </c>
      <c r="G71" t="s">
        <v>187</v>
      </c>
      <c r="H71" t="s">
        <v>88</v>
      </c>
      <c r="I71" t="s">
        <v>266</v>
      </c>
      <c r="J71">
        <v>247</v>
      </c>
      <c r="K71">
        <v>250</v>
      </c>
      <c r="L71">
        <v>3</v>
      </c>
      <c r="M71">
        <v>23</v>
      </c>
      <c r="N71">
        <v>30</v>
      </c>
      <c r="O71">
        <v>46</v>
      </c>
      <c r="P71">
        <v>66</v>
      </c>
      <c r="Q71">
        <v>63</v>
      </c>
      <c r="R71">
        <v>0</v>
      </c>
    </row>
    <row r="72" spans="1:18" x14ac:dyDescent="0.25">
      <c r="A72" t="s">
        <v>179</v>
      </c>
      <c r="B72" t="s">
        <v>215</v>
      </c>
      <c r="C72" t="s">
        <v>104</v>
      </c>
      <c r="D72" t="s">
        <v>577</v>
      </c>
      <c r="E72">
        <v>366</v>
      </c>
      <c r="F72" t="s">
        <v>1088</v>
      </c>
      <c r="G72" t="s">
        <v>186</v>
      </c>
      <c r="H72" t="s">
        <v>86</v>
      </c>
      <c r="I72" t="s">
        <v>266</v>
      </c>
      <c r="J72">
        <v>263</v>
      </c>
      <c r="K72">
        <v>368</v>
      </c>
      <c r="L72">
        <v>105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</row>
    <row r="73" spans="1:18" x14ac:dyDescent="0.25">
      <c r="A73" t="s">
        <v>179</v>
      </c>
      <c r="B73" t="s">
        <v>215</v>
      </c>
      <c r="C73" t="s">
        <v>104</v>
      </c>
      <c r="D73" t="s">
        <v>577</v>
      </c>
      <c r="E73">
        <v>367</v>
      </c>
      <c r="F73" t="s">
        <v>1169</v>
      </c>
      <c r="G73" t="s">
        <v>186</v>
      </c>
      <c r="H73" t="s">
        <v>86</v>
      </c>
      <c r="I73" t="s">
        <v>266</v>
      </c>
      <c r="J73">
        <v>251</v>
      </c>
      <c r="K73">
        <v>368</v>
      </c>
      <c r="L73">
        <v>117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</row>
    <row r="74" spans="1:18" x14ac:dyDescent="0.25">
      <c r="A74" t="s">
        <v>179</v>
      </c>
      <c r="B74" t="s">
        <v>215</v>
      </c>
      <c r="C74" t="s">
        <v>104</v>
      </c>
      <c r="D74" t="s">
        <v>577</v>
      </c>
      <c r="E74">
        <v>368</v>
      </c>
      <c r="F74" t="s">
        <v>850</v>
      </c>
      <c r="G74" t="s">
        <v>186</v>
      </c>
      <c r="H74" t="s">
        <v>86</v>
      </c>
      <c r="I74" t="s">
        <v>266</v>
      </c>
      <c r="J74">
        <v>254</v>
      </c>
      <c r="K74">
        <v>368</v>
      </c>
      <c r="L74">
        <v>114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</row>
    <row r="75" spans="1:18" x14ac:dyDescent="0.25">
      <c r="A75" t="s">
        <v>179</v>
      </c>
      <c r="B75" t="s">
        <v>215</v>
      </c>
      <c r="C75" t="s">
        <v>104</v>
      </c>
      <c r="D75" t="s">
        <v>577</v>
      </c>
      <c r="E75">
        <v>514</v>
      </c>
      <c r="F75" t="s">
        <v>577</v>
      </c>
      <c r="G75" t="s">
        <v>187</v>
      </c>
      <c r="H75" t="s">
        <v>88</v>
      </c>
      <c r="I75" t="s">
        <v>266</v>
      </c>
      <c r="J75">
        <v>225</v>
      </c>
      <c r="K75">
        <v>250</v>
      </c>
      <c r="L75">
        <v>25</v>
      </c>
      <c r="M75">
        <v>15</v>
      </c>
      <c r="N75">
        <v>27</v>
      </c>
      <c r="O75">
        <v>51</v>
      </c>
      <c r="P75">
        <v>47</v>
      </c>
      <c r="Q75">
        <v>69</v>
      </c>
      <c r="R75">
        <v>0</v>
      </c>
    </row>
    <row r="76" spans="1:18" x14ac:dyDescent="0.25">
      <c r="A76" t="s">
        <v>179</v>
      </c>
      <c r="B76" t="s">
        <v>215</v>
      </c>
      <c r="C76" t="s">
        <v>104</v>
      </c>
      <c r="D76" t="s">
        <v>577</v>
      </c>
      <c r="E76">
        <v>516</v>
      </c>
      <c r="F76" t="s">
        <v>584</v>
      </c>
      <c r="G76" t="s">
        <v>187</v>
      </c>
      <c r="H76" t="s">
        <v>88</v>
      </c>
      <c r="I76" t="s">
        <v>266</v>
      </c>
      <c r="J76">
        <v>246</v>
      </c>
      <c r="K76">
        <v>250</v>
      </c>
      <c r="L76">
        <v>4</v>
      </c>
      <c r="M76">
        <v>14</v>
      </c>
      <c r="N76">
        <v>39</v>
      </c>
      <c r="O76">
        <v>47</v>
      </c>
      <c r="P76">
        <v>58</v>
      </c>
      <c r="Q76">
        <v>67</v>
      </c>
      <c r="R76">
        <v>0</v>
      </c>
    </row>
    <row r="77" spans="1:18" x14ac:dyDescent="0.25">
      <c r="A77" t="s">
        <v>179</v>
      </c>
      <c r="B77" t="s">
        <v>215</v>
      </c>
      <c r="C77" t="s">
        <v>104</v>
      </c>
      <c r="D77" t="s">
        <v>577</v>
      </c>
      <c r="E77">
        <v>717</v>
      </c>
      <c r="F77" t="s">
        <v>584</v>
      </c>
      <c r="G77" t="s">
        <v>186</v>
      </c>
      <c r="H77" t="s">
        <v>86</v>
      </c>
      <c r="I77" t="s">
        <v>266</v>
      </c>
      <c r="J77">
        <v>288</v>
      </c>
      <c r="K77">
        <v>368</v>
      </c>
      <c r="L77">
        <v>80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</row>
    <row r="78" spans="1:18" x14ac:dyDescent="0.25">
      <c r="A78" t="s">
        <v>179</v>
      </c>
      <c r="B78" t="s">
        <v>215</v>
      </c>
      <c r="C78" t="s">
        <v>104</v>
      </c>
      <c r="D78" t="s">
        <v>577</v>
      </c>
      <c r="E78">
        <v>718</v>
      </c>
      <c r="F78" t="s">
        <v>716</v>
      </c>
      <c r="G78" t="s">
        <v>186</v>
      </c>
      <c r="H78" t="s">
        <v>86</v>
      </c>
      <c r="I78" t="s">
        <v>266</v>
      </c>
      <c r="J78">
        <v>325</v>
      </c>
      <c r="K78">
        <v>368</v>
      </c>
      <c r="L78">
        <v>43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</row>
    <row r="79" spans="1:18" x14ac:dyDescent="0.25">
      <c r="A79" t="s">
        <v>180</v>
      </c>
      <c r="B79" t="s">
        <v>212</v>
      </c>
      <c r="C79" t="s">
        <v>109</v>
      </c>
      <c r="D79" t="s">
        <v>535</v>
      </c>
      <c r="E79">
        <v>490</v>
      </c>
      <c r="F79" t="s">
        <v>535</v>
      </c>
      <c r="G79" t="s">
        <v>187</v>
      </c>
      <c r="H79" t="s">
        <v>88</v>
      </c>
      <c r="I79" t="s">
        <v>266</v>
      </c>
      <c r="J79">
        <v>186</v>
      </c>
      <c r="K79">
        <v>250</v>
      </c>
      <c r="L79">
        <v>64</v>
      </c>
      <c r="M79">
        <v>6</v>
      </c>
      <c r="N79">
        <v>32</v>
      </c>
      <c r="O79">
        <v>46</v>
      </c>
      <c r="P79">
        <v>51</v>
      </c>
      <c r="Q79">
        <v>45</v>
      </c>
      <c r="R79">
        <v>0</v>
      </c>
    </row>
    <row r="80" spans="1:18" x14ac:dyDescent="0.25">
      <c r="A80" t="s">
        <v>180</v>
      </c>
      <c r="B80" t="s">
        <v>212</v>
      </c>
      <c r="C80" t="s">
        <v>109</v>
      </c>
      <c r="D80" t="s">
        <v>535</v>
      </c>
      <c r="E80">
        <v>702</v>
      </c>
      <c r="F80" t="s">
        <v>747</v>
      </c>
      <c r="G80" t="s">
        <v>186</v>
      </c>
      <c r="H80" t="s">
        <v>86</v>
      </c>
      <c r="I80" t="s">
        <v>266</v>
      </c>
      <c r="J80">
        <v>308</v>
      </c>
      <c r="K80">
        <v>368</v>
      </c>
      <c r="L80">
        <v>60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</row>
    <row r="81" spans="1:18" x14ac:dyDescent="0.25">
      <c r="A81" t="s">
        <v>180</v>
      </c>
      <c r="B81" t="s">
        <v>212</v>
      </c>
      <c r="C81" t="s">
        <v>109</v>
      </c>
      <c r="D81" t="s">
        <v>535</v>
      </c>
      <c r="E81">
        <v>703</v>
      </c>
      <c r="F81" t="s">
        <v>650</v>
      </c>
      <c r="G81" t="s">
        <v>186</v>
      </c>
      <c r="H81" t="s">
        <v>86</v>
      </c>
      <c r="I81" t="s">
        <v>266</v>
      </c>
      <c r="J81">
        <v>327</v>
      </c>
      <c r="K81">
        <v>368</v>
      </c>
      <c r="L81">
        <v>41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</row>
    <row r="82" spans="1:18" x14ac:dyDescent="0.25">
      <c r="A82" t="s">
        <v>180</v>
      </c>
      <c r="B82" t="s">
        <v>212</v>
      </c>
      <c r="C82" t="s">
        <v>109</v>
      </c>
      <c r="D82" t="s">
        <v>535</v>
      </c>
      <c r="E82">
        <v>704</v>
      </c>
      <c r="F82" t="s">
        <v>658</v>
      </c>
      <c r="G82" t="s">
        <v>186</v>
      </c>
      <c r="H82" t="s">
        <v>85</v>
      </c>
      <c r="I82" t="s">
        <v>266</v>
      </c>
      <c r="J82">
        <v>367</v>
      </c>
      <c r="K82">
        <v>368</v>
      </c>
      <c r="L82">
        <v>1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</row>
    <row r="83" spans="1:18" x14ac:dyDescent="0.25">
      <c r="A83" t="s">
        <v>180</v>
      </c>
      <c r="B83" t="s">
        <v>212</v>
      </c>
      <c r="C83" t="s">
        <v>109</v>
      </c>
      <c r="D83" t="s">
        <v>109</v>
      </c>
      <c r="E83">
        <v>254</v>
      </c>
      <c r="F83" t="s">
        <v>433</v>
      </c>
      <c r="G83" t="s">
        <v>187</v>
      </c>
      <c r="H83" t="s">
        <v>88</v>
      </c>
      <c r="I83" t="s">
        <v>266</v>
      </c>
      <c r="J83">
        <v>243</v>
      </c>
      <c r="K83">
        <v>250</v>
      </c>
      <c r="L83">
        <v>7</v>
      </c>
      <c r="M83">
        <v>8</v>
      </c>
      <c r="N83">
        <v>39</v>
      </c>
      <c r="O83">
        <v>50</v>
      </c>
      <c r="P83">
        <v>60</v>
      </c>
      <c r="Q83">
        <v>60</v>
      </c>
      <c r="R83">
        <v>0</v>
      </c>
    </row>
    <row r="84" spans="1:18" x14ac:dyDescent="0.25">
      <c r="A84" t="s">
        <v>180</v>
      </c>
      <c r="B84" t="s">
        <v>212</v>
      </c>
      <c r="C84" t="s">
        <v>109</v>
      </c>
      <c r="D84" t="s">
        <v>109</v>
      </c>
      <c r="E84">
        <v>255</v>
      </c>
      <c r="F84" t="s">
        <v>433</v>
      </c>
      <c r="G84" t="s">
        <v>186</v>
      </c>
      <c r="H84" t="s">
        <v>86</v>
      </c>
      <c r="I84" t="s">
        <v>266</v>
      </c>
      <c r="J84">
        <v>294</v>
      </c>
      <c r="K84">
        <v>368</v>
      </c>
      <c r="L84">
        <v>74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</row>
    <row r="85" spans="1:18" x14ac:dyDescent="0.25">
      <c r="A85" t="s">
        <v>180</v>
      </c>
      <c r="B85" t="s">
        <v>212</v>
      </c>
      <c r="C85" t="s">
        <v>109</v>
      </c>
      <c r="D85" t="s">
        <v>109</v>
      </c>
      <c r="E85">
        <v>256</v>
      </c>
      <c r="F85" t="s">
        <v>728</v>
      </c>
      <c r="G85" t="s">
        <v>186</v>
      </c>
      <c r="H85" t="s">
        <v>86</v>
      </c>
      <c r="I85" t="s">
        <v>266</v>
      </c>
      <c r="J85">
        <v>335</v>
      </c>
      <c r="K85">
        <v>368</v>
      </c>
      <c r="L85">
        <v>33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</row>
    <row r="86" spans="1:18" x14ac:dyDescent="0.25">
      <c r="A86" t="s">
        <v>180</v>
      </c>
      <c r="B86" t="s">
        <v>212</v>
      </c>
      <c r="C86" t="s">
        <v>109</v>
      </c>
      <c r="D86" t="s">
        <v>109</v>
      </c>
      <c r="E86">
        <v>1637</v>
      </c>
      <c r="F86" t="s">
        <v>1161</v>
      </c>
      <c r="G86" t="s">
        <v>186</v>
      </c>
      <c r="H86" t="s">
        <v>54</v>
      </c>
      <c r="I86" t="s">
        <v>266</v>
      </c>
      <c r="J86">
        <v>50</v>
      </c>
      <c r="K86">
        <v>50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</row>
    <row r="87" spans="1:18" x14ac:dyDescent="0.25">
      <c r="A87" t="s">
        <v>180</v>
      </c>
      <c r="B87" t="s">
        <v>212</v>
      </c>
      <c r="C87" t="s">
        <v>109</v>
      </c>
      <c r="D87" t="s">
        <v>659</v>
      </c>
      <c r="E87">
        <v>876</v>
      </c>
      <c r="F87" t="s">
        <v>661</v>
      </c>
      <c r="G87" t="s">
        <v>186</v>
      </c>
      <c r="H87" t="s">
        <v>86</v>
      </c>
      <c r="I87" t="s">
        <v>266</v>
      </c>
      <c r="J87">
        <v>289</v>
      </c>
      <c r="K87">
        <v>368</v>
      </c>
      <c r="L87">
        <v>79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</row>
    <row r="88" spans="1:18" x14ac:dyDescent="0.25">
      <c r="A88" t="s">
        <v>180</v>
      </c>
      <c r="B88" t="s">
        <v>212</v>
      </c>
      <c r="C88" t="s">
        <v>109</v>
      </c>
      <c r="D88" t="s">
        <v>662</v>
      </c>
      <c r="E88">
        <v>1183</v>
      </c>
      <c r="F88" t="s">
        <v>664</v>
      </c>
      <c r="G88" t="s">
        <v>186</v>
      </c>
      <c r="H88" t="s">
        <v>86</v>
      </c>
      <c r="I88" t="s">
        <v>266</v>
      </c>
      <c r="J88">
        <v>264</v>
      </c>
      <c r="K88">
        <v>368</v>
      </c>
      <c r="L88">
        <v>104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</row>
    <row r="89" spans="1:18" x14ac:dyDescent="0.25">
      <c r="A89" t="s">
        <v>180</v>
      </c>
      <c r="B89" t="s">
        <v>212</v>
      </c>
      <c r="C89" t="s">
        <v>109</v>
      </c>
      <c r="D89" t="s">
        <v>662</v>
      </c>
      <c r="E89">
        <v>1184</v>
      </c>
      <c r="F89" t="s">
        <v>650</v>
      </c>
      <c r="G89" t="s">
        <v>186</v>
      </c>
      <c r="H89" t="s">
        <v>86</v>
      </c>
      <c r="I89" t="s">
        <v>266</v>
      </c>
      <c r="J89">
        <v>270</v>
      </c>
      <c r="K89">
        <v>368</v>
      </c>
      <c r="L89">
        <v>98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</row>
    <row r="90" spans="1:18" x14ac:dyDescent="0.25">
      <c r="A90" t="s">
        <v>180</v>
      </c>
      <c r="B90" t="s">
        <v>212</v>
      </c>
      <c r="C90" t="s">
        <v>109</v>
      </c>
      <c r="D90" t="s">
        <v>322</v>
      </c>
      <c r="E90">
        <v>492</v>
      </c>
      <c r="F90" t="s">
        <v>324</v>
      </c>
      <c r="G90" t="s">
        <v>187</v>
      </c>
      <c r="H90" t="s">
        <v>88</v>
      </c>
      <c r="I90" t="s">
        <v>266</v>
      </c>
      <c r="J90">
        <v>207</v>
      </c>
      <c r="K90">
        <v>250</v>
      </c>
      <c r="L90">
        <v>43</v>
      </c>
      <c r="M90">
        <v>18</v>
      </c>
      <c r="N90">
        <v>34</v>
      </c>
      <c r="O90">
        <v>44</v>
      </c>
      <c r="P90">
        <v>57</v>
      </c>
      <c r="Q90">
        <v>50</v>
      </c>
      <c r="R90">
        <v>0</v>
      </c>
    </row>
    <row r="91" spans="1:18" x14ac:dyDescent="0.25">
      <c r="A91" t="s">
        <v>180</v>
      </c>
      <c r="B91" t="s">
        <v>212</v>
      </c>
      <c r="C91" t="s">
        <v>109</v>
      </c>
      <c r="D91" t="s">
        <v>322</v>
      </c>
      <c r="E91">
        <v>1187</v>
      </c>
      <c r="F91" t="s">
        <v>665</v>
      </c>
      <c r="G91" t="s">
        <v>186</v>
      </c>
      <c r="H91" t="s">
        <v>86</v>
      </c>
      <c r="I91" t="s">
        <v>266</v>
      </c>
      <c r="J91">
        <v>298</v>
      </c>
      <c r="K91">
        <v>368</v>
      </c>
      <c r="L91">
        <v>70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</row>
    <row r="92" spans="1:18" x14ac:dyDescent="0.25">
      <c r="A92" t="s">
        <v>180</v>
      </c>
      <c r="B92" t="s">
        <v>212</v>
      </c>
      <c r="C92" t="s">
        <v>109</v>
      </c>
      <c r="D92" t="s">
        <v>322</v>
      </c>
      <c r="E92">
        <v>1188</v>
      </c>
      <c r="F92" t="s">
        <v>666</v>
      </c>
      <c r="G92" t="s">
        <v>186</v>
      </c>
      <c r="H92" t="s">
        <v>86</v>
      </c>
      <c r="I92" t="s">
        <v>266</v>
      </c>
      <c r="J92">
        <v>311</v>
      </c>
      <c r="K92">
        <v>368</v>
      </c>
      <c r="L92">
        <v>57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</row>
    <row r="93" spans="1:18" x14ac:dyDescent="0.25">
      <c r="A93" t="s">
        <v>180</v>
      </c>
      <c r="B93" t="s">
        <v>213</v>
      </c>
      <c r="C93" t="s">
        <v>95</v>
      </c>
      <c r="D93" t="s">
        <v>466</v>
      </c>
      <c r="E93">
        <v>23</v>
      </c>
      <c r="F93" t="s">
        <v>1167</v>
      </c>
      <c r="G93" t="s">
        <v>187</v>
      </c>
      <c r="H93" t="s">
        <v>88</v>
      </c>
      <c r="I93" t="s">
        <v>266</v>
      </c>
      <c r="J93">
        <v>228</v>
      </c>
      <c r="K93">
        <v>250</v>
      </c>
      <c r="L93">
        <v>22</v>
      </c>
      <c r="M93">
        <v>5</v>
      </c>
      <c r="N93">
        <v>34</v>
      </c>
      <c r="O93">
        <v>48</v>
      </c>
      <c r="P93">
        <v>59</v>
      </c>
      <c r="Q93">
        <v>61</v>
      </c>
      <c r="R93">
        <v>0</v>
      </c>
    </row>
    <row r="94" spans="1:18" x14ac:dyDescent="0.25">
      <c r="A94" t="s">
        <v>180</v>
      </c>
      <c r="B94" t="s">
        <v>213</v>
      </c>
      <c r="C94" t="s">
        <v>95</v>
      </c>
      <c r="D94" t="s">
        <v>466</v>
      </c>
      <c r="E94">
        <v>24</v>
      </c>
      <c r="F94" t="s">
        <v>844</v>
      </c>
      <c r="G94" t="s">
        <v>187</v>
      </c>
      <c r="H94" t="s">
        <v>88</v>
      </c>
      <c r="I94" t="s">
        <v>266</v>
      </c>
      <c r="J94">
        <v>234</v>
      </c>
      <c r="K94">
        <v>250</v>
      </c>
      <c r="L94">
        <v>16</v>
      </c>
      <c r="M94">
        <v>15</v>
      </c>
      <c r="N94">
        <v>35</v>
      </c>
      <c r="O94">
        <v>49</v>
      </c>
      <c r="P94">
        <v>62</v>
      </c>
      <c r="Q94">
        <v>54</v>
      </c>
      <c r="R94">
        <v>0</v>
      </c>
    </row>
    <row r="95" spans="1:18" x14ac:dyDescent="0.25">
      <c r="A95" t="s">
        <v>180</v>
      </c>
      <c r="B95" t="s">
        <v>213</v>
      </c>
      <c r="C95" t="s">
        <v>95</v>
      </c>
      <c r="D95" t="s">
        <v>466</v>
      </c>
      <c r="E95">
        <v>57</v>
      </c>
      <c r="F95" t="s">
        <v>1141</v>
      </c>
      <c r="G95" t="s">
        <v>186</v>
      </c>
      <c r="H95" t="s">
        <v>86</v>
      </c>
      <c r="I95" t="s">
        <v>266</v>
      </c>
      <c r="J95">
        <v>258</v>
      </c>
      <c r="K95">
        <v>368</v>
      </c>
      <c r="L95">
        <v>110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</row>
    <row r="96" spans="1:18" x14ac:dyDescent="0.25">
      <c r="A96" t="s">
        <v>180</v>
      </c>
      <c r="B96" t="s">
        <v>213</v>
      </c>
      <c r="C96" t="s">
        <v>95</v>
      </c>
      <c r="D96" t="s">
        <v>466</v>
      </c>
      <c r="E96">
        <v>71</v>
      </c>
      <c r="F96" t="s">
        <v>1187</v>
      </c>
      <c r="G96" t="s">
        <v>186</v>
      </c>
      <c r="H96" t="s">
        <v>85</v>
      </c>
      <c r="I96" t="s">
        <v>266</v>
      </c>
      <c r="J96">
        <v>257</v>
      </c>
      <c r="K96">
        <v>368</v>
      </c>
      <c r="L96">
        <v>111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</row>
    <row r="97" spans="1:18" x14ac:dyDescent="0.25">
      <c r="A97" t="s">
        <v>180</v>
      </c>
      <c r="B97" t="s">
        <v>213</v>
      </c>
      <c r="C97" t="s">
        <v>95</v>
      </c>
      <c r="D97" t="s">
        <v>466</v>
      </c>
      <c r="E97">
        <v>72</v>
      </c>
      <c r="F97" t="s">
        <v>1182</v>
      </c>
      <c r="G97" t="s">
        <v>186</v>
      </c>
      <c r="H97" t="s">
        <v>85</v>
      </c>
      <c r="I97" t="s">
        <v>266</v>
      </c>
      <c r="J97">
        <v>312</v>
      </c>
      <c r="K97">
        <v>368</v>
      </c>
      <c r="L97">
        <v>56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</row>
    <row r="98" spans="1:18" x14ac:dyDescent="0.25">
      <c r="A98" t="s">
        <v>180</v>
      </c>
      <c r="B98" t="s">
        <v>213</v>
      </c>
      <c r="C98" t="s">
        <v>95</v>
      </c>
      <c r="D98" t="s">
        <v>466</v>
      </c>
      <c r="E98">
        <v>104</v>
      </c>
      <c r="F98" t="s">
        <v>1181</v>
      </c>
      <c r="G98" t="s">
        <v>187</v>
      </c>
      <c r="H98" t="s">
        <v>89</v>
      </c>
      <c r="I98" t="s">
        <v>266</v>
      </c>
      <c r="J98">
        <v>145</v>
      </c>
      <c r="K98">
        <v>172</v>
      </c>
      <c r="L98">
        <v>27</v>
      </c>
      <c r="M98">
        <v>0</v>
      </c>
      <c r="N98">
        <v>12</v>
      </c>
      <c r="O98">
        <v>33</v>
      </c>
      <c r="P98">
        <v>40</v>
      </c>
      <c r="Q98">
        <v>41</v>
      </c>
      <c r="R98">
        <v>0</v>
      </c>
    </row>
    <row r="99" spans="1:18" x14ac:dyDescent="0.25">
      <c r="A99" t="s">
        <v>180</v>
      </c>
      <c r="B99" t="s">
        <v>213</v>
      </c>
      <c r="C99" t="s">
        <v>95</v>
      </c>
      <c r="D99" t="s">
        <v>466</v>
      </c>
      <c r="E99">
        <v>107</v>
      </c>
      <c r="F99" t="s">
        <v>1184</v>
      </c>
      <c r="G99" t="s">
        <v>187</v>
      </c>
      <c r="H99" t="s">
        <v>89</v>
      </c>
      <c r="I99" t="s">
        <v>266</v>
      </c>
      <c r="J99">
        <v>227</v>
      </c>
      <c r="K99">
        <v>93</v>
      </c>
      <c r="L99">
        <v>-134</v>
      </c>
      <c r="M99">
        <v>21</v>
      </c>
      <c r="N99">
        <v>39</v>
      </c>
      <c r="O99">
        <v>52</v>
      </c>
      <c r="P99">
        <v>56</v>
      </c>
      <c r="Q99">
        <v>46</v>
      </c>
      <c r="R99">
        <v>0</v>
      </c>
    </row>
    <row r="100" spans="1:18" x14ac:dyDescent="0.25">
      <c r="A100" t="s">
        <v>180</v>
      </c>
      <c r="B100" t="s">
        <v>213</v>
      </c>
      <c r="C100" t="s">
        <v>95</v>
      </c>
      <c r="D100" t="s">
        <v>466</v>
      </c>
      <c r="E100">
        <v>111</v>
      </c>
      <c r="F100" t="s">
        <v>1186</v>
      </c>
      <c r="G100" t="s">
        <v>187</v>
      </c>
      <c r="H100" t="s">
        <v>89</v>
      </c>
      <c r="I100" t="s">
        <v>266</v>
      </c>
      <c r="J100">
        <v>95</v>
      </c>
      <c r="K100">
        <v>114</v>
      </c>
      <c r="L100">
        <v>19</v>
      </c>
      <c r="M100">
        <v>0</v>
      </c>
      <c r="N100">
        <v>0</v>
      </c>
      <c r="O100">
        <v>7</v>
      </c>
      <c r="P100">
        <v>28</v>
      </c>
      <c r="Q100">
        <v>46</v>
      </c>
      <c r="R100">
        <v>0</v>
      </c>
    </row>
    <row r="101" spans="1:18" x14ac:dyDescent="0.25">
      <c r="A101" t="s">
        <v>180</v>
      </c>
      <c r="B101" t="s">
        <v>213</v>
      </c>
      <c r="C101" t="s">
        <v>95</v>
      </c>
      <c r="D101" t="s">
        <v>466</v>
      </c>
      <c r="E101">
        <v>119</v>
      </c>
      <c r="F101" t="s">
        <v>485</v>
      </c>
      <c r="G101" t="s">
        <v>187</v>
      </c>
      <c r="H101" t="s">
        <v>89</v>
      </c>
      <c r="I101" t="s">
        <v>266</v>
      </c>
      <c r="J101">
        <v>226</v>
      </c>
      <c r="K101">
        <v>281</v>
      </c>
      <c r="L101">
        <v>55</v>
      </c>
      <c r="M101">
        <v>0</v>
      </c>
      <c r="N101">
        <v>0</v>
      </c>
      <c r="O101">
        <v>23</v>
      </c>
      <c r="P101">
        <v>66</v>
      </c>
      <c r="Q101">
        <v>108</v>
      </c>
      <c r="R101">
        <v>0</v>
      </c>
    </row>
    <row r="102" spans="1:18" x14ac:dyDescent="0.25">
      <c r="A102" t="s">
        <v>180</v>
      </c>
      <c r="B102" t="s">
        <v>213</v>
      </c>
      <c r="C102" t="s">
        <v>95</v>
      </c>
      <c r="D102" t="s">
        <v>466</v>
      </c>
      <c r="E102">
        <v>121</v>
      </c>
      <c r="F102" t="s">
        <v>705</v>
      </c>
      <c r="G102" t="s">
        <v>187</v>
      </c>
      <c r="H102" t="s">
        <v>89</v>
      </c>
      <c r="I102" t="s">
        <v>266</v>
      </c>
      <c r="J102">
        <v>344</v>
      </c>
      <c r="K102">
        <v>299</v>
      </c>
      <c r="L102">
        <v>-45</v>
      </c>
      <c r="M102">
        <v>3</v>
      </c>
      <c r="N102">
        <v>48</v>
      </c>
      <c r="O102">
        <v>74</v>
      </c>
      <c r="P102">
        <v>92</v>
      </c>
      <c r="Q102">
        <v>97</v>
      </c>
      <c r="R102">
        <v>0</v>
      </c>
    </row>
    <row r="103" spans="1:18" x14ac:dyDescent="0.25">
      <c r="A103" t="s">
        <v>180</v>
      </c>
      <c r="B103" t="s">
        <v>213</v>
      </c>
      <c r="C103" t="s">
        <v>95</v>
      </c>
      <c r="D103" t="s">
        <v>466</v>
      </c>
      <c r="E103">
        <v>172</v>
      </c>
      <c r="F103" t="s">
        <v>1132</v>
      </c>
      <c r="G103" t="s">
        <v>186</v>
      </c>
      <c r="H103" t="s">
        <v>86</v>
      </c>
      <c r="I103" t="s">
        <v>266</v>
      </c>
      <c r="J103">
        <v>143</v>
      </c>
      <c r="K103">
        <v>368</v>
      </c>
      <c r="L103">
        <v>225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</row>
    <row r="104" spans="1:18" x14ac:dyDescent="0.25">
      <c r="A104" t="s">
        <v>180</v>
      </c>
      <c r="B104" t="s">
        <v>213</v>
      </c>
      <c r="C104" t="s">
        <v>95</v>
      </c>
      <c r="D104" t="s">
        <v>466</v>
      </c>
      <c r="E104">
        <v>173</v>
      </c>
      <c r="F104" t="s">
        <v>794</v>
      </c>
      <c r="G104" t="s">
        <v>186</v>
      </c>
      <c r="H104" t="s">
        <v>86</v>
      </c>
      <c r="I104" t="s">
        <v>266</v>
      </c>
      <c r="J104">
        <v>235</v>
      </c>
      <c r="K104">
        <v>368</v>
      </c>
      <c r="L104">
        <v>133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</row>
    <row r="105" spans="1:18" x14ac:dyDescent="0.25">
      <c r="A105" t="s">
        <v>180</v>
      </c>
      <c r="B105" t="s">
        <v>213</v>
      </c>
      <c r="C105" t="s">
        <v>95</v>
      </c>
      <c r="D105" t="s">
        <v>466</v>
      </c>
      <c r="E105">
        <v>174</v>
      </c>
      <c r="F105" t="s">
        <v>786</v>
      </c>
      <c r="G105" t="s">
        <v>186</v>
      </c>
      <c r="H105" t="s">
        <v>86</v>
      </c>
      <c r="I105" t="s">
        <v>266</v>
      </c>
      <c r="J105">
        <v>253</v>
      </c>
      <c r="K105">
        <v>368</v>
      </c>
      <c r="L105">
        <v>115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</row>
    <row r="106" spans="1:18" x14ac:dyDescent="0.25">
      <c r="A106" t="s">
        <v>180</v>
      </c>
      <c r="B106" t="s">
        <v>213</v>
      </c>
      <c r="C106" t="s">
        <v>95</v>
      </c>
      <c r="D106" t="s">
        <v>466</v>
      </c>
      <c r="E106">
        <v>177</v>
      </c>
      <c r="F106" t="s">
        <v>1131</v>
      </c>
      <c r="G106" t="s">
        <v>186</v>
      </c>
      <c r="H106" t="s">
        <v>86</v>
      </c>
      <c r="I106" t="s">
        <v>266</v>
      </c>
      <c r="J106">
        <v>262</v>
      </c>
      <c r="K106">
        <v>368</v>
      </c>
      <c r="L106">
        <v>106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</row>
    <row r="107" spans="1:18" x14ac:dyDescent="0.25">
      <c r="A107" t="s">
        <v>180</v>
      </c>
      <c r="B107" t="s">
        <v>213</v>
      </c>
      <c r="C107" t="s">
        <v>95</v>
      </c>
      <c r="D107" t="s">
        <v>466</v>
      </c>
      <c r="E107">
        <v>179</v>
      </c>
      <c r="F107" t="s">
        <v>782</v>
      </c>
      <c r="G107" t="s">
        <v>186</v>
      </c>
      <c r="H107" t="s">
        <v>86</v>
      </c>
      <c r="I107" t="s">
        <v>266</v>
      </c>
      <c r="J107">
        <v>308</v>
      </c>
      <c r="K107">
        <v>368</v>
      </c>
      <c r="L107">
        <v>60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</row>
    <row r="108" spans="1:18" x14ac:dyDescent="0.25">
      <c r="A108" t="s">
        <v>180</v>
      </c>
      <c r="B108" t="s">
        <v>213</v>
      </c>
      <c r="C108" t="s">
        <v>95</v>
      </c>
      <c r="D108" t="s">
        <v>466</v>
      </c>
      <c r="E108">
        <v>180</v>
      </c>
      <c r="F108" t="s">
        <v>698</v>
      </c>
      <c r="G108" t="s">
        <v>186</v>
      </c>
      <c r="H108" t="s">
        <v>86</v>
      </c>
      <c r="I108" t="s">
        <v>266</v>
      </c>
      <c r="J108">
        <v>155</v>
      </c>
      <c r="K108">
        <v>368</v>
      </c>
      <c r="L108">
        <v>213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</row>
    <row r="109" spans="1:18" x14ac:dyDescent="0.25">
      <c r="A109" t="s">
        <v>180</v>
      </c>
      <c r="B109" t="s">
        <v>213</v>
      </c>
      <c r="C109" t="s">
        <v>95</v>
      </c>
      <c r="D109" t="s">
        <v>466</v>
      </c>
      <c r="E109">
        <v>181</v>
      </c>
      <c r="F109" t="s">
        <v>912</v>
      </c>
      <c r="G109" t="s">
        <v>186</v>
      </c>
      <c r="H109" t="s">
        <v>86</v>
      </c>
      <c r="I109" t="s">
        <v>266</v>
      </c>
      <c r="J109">
        <v>294</v>
      </c>
      <c r="K109">
        <v>368</v>
      </c>
      <c r="L109">
        <v>74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</row>
    <row r="110" spans="1:18" x14ac:dyDescent="0.25">
      <c r="A110" t="s">
        <v>180</v>
      </c>
      <c r="B110" t="s">
        <v>213</v>
      </c>
      <c r="C110" t="s">
        <v>95</v>
      </c>
      <c r="D110" t="s">
        <v>466</v>
      </c>
      <c r="E110">
        <v>186</v>
      </c>
      <c r="F110" t="s">
        <v>1133</v>
      </c>
      <c r="G110" t="s">
        <v>186</v>
      </c>
      <c r="H110" t="s">
        <v>86</v>
      </c>
      <c r="I110" t="s">
        <v>266</v>
      </c>
      <c r="J110">
        <v>209</v>
      </c>
      <c r="K110">
        <v>368</v>
      </c>
      <c r="L110">
        <v>159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</row>
    <row r="111" spans="1:18" x14ac:dyDescent="0.25">
      <c r="A111" t="s">
        <v>180</v>
      </c>
      <c r="B111" t="s">
        <v>213</v>
      </c>
      <c r="C111" t="s">
        <v>95</v>
      </c>
      <c r="D111" t="s">
        <v>466</v>
      </c>
      <c r="E111">
        <v>195</v>
      </c>
      <c r="F111" t="s">
        <v>1134</v>
      </c>
      <c r="G111" t="s">
        <v>186</v>
      </c>
      <c r="H111" t="s">
        <v>86</v>
      </c>
      <c r="I111" t="s">
        <v>266</v>
      </c>
      <c r="J111">
        <v>200</v>
      </c>
      <c r="K111">
        <v>368</v>
      </c>
      <c r="L111">
        <v>168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</row>
    <row r="112" spans="1:18" x14ac:dyDescent="0.25">
      <c r="A112" t="s">
        <v>180</v>
      </c>
      <c r="B112" t="s">
        <v>213</v>
      </c>
      <c r="C112" t="s">
        <v>95</v>
      </c>
      <c r="D112" t="s">
        <v>466</v>
      </c>
      <c r="E112">
        <v>333</v>
      </c>
      <c r="F112" t="s">
        <v>886</v>
      </c>
      <c r="G112" t="s">
        <v>186</v>
      </c>
      <c r="H112" t="s">
        <v>86</v>
      </c>
      <c r="I112" t="s">
        <v>266</v>
      </c>
      <c r="J112">
        <v>178</v>
      </c>
      <c r="K112">
        <v>368</v>
      </c>
      <c r="L112">
        <v>190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</row>
    <row r="113" spans="1:18" x14ac:dyDescent="0.25">
      <c r="A113" t="s">
        <v>180</v>
      </c>
      <c r="B113" t="s">
        <v>213</v>
      </c>
      <c r="C113" t="s">
        <v>95</v>
      </c>
      <c r="D113" t="s">
        <v>466</v>
      </c>
      <c r="E113">
        <v>334</v>
      </c>
      <c r="F113" t="s">
        <v>887</v>
      </c>
      <c r="G113" t="s">
        <v>186</v>
      </c>
      <c r="H113" t="s">
        <v>86</v>
      </c>
      <c r="I113" t="s">
        <v>266</v>
      </c>
      <c r="J113">
        <v>217</v>
      </c>
      <c r="K113">
        <v>368</v>
      </c>
      <c r="L113">
        <v>151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</row>
    <row r="114" spans="1:18" x14ac:dyDescent="0.25">
      <c r="A114" t="s">
        <v>180</v>
      </c>
      <c r="B114" t="s">
        <v>213</v>
      </c>
      <c r="C114" t="s">
        <v>95</v>
      </c>
      <c r="D114" t="s">
        <v>466</v>
      </c>
      <c r="E114">
        <v>335</v>
      </c>
      <c r="F114" t="s">
        <v>922</v>
      </c>
      <c r="G114" t="s">
        <v>186</v>
      </c>
      <c r="H114" t="s">
        <v>86</v>
      </c>
      <c r="I114" t="s">
        <v>266</v>
      </c>
      <c r="J114">
        <v>152</v>
      </c>
      <c r="K114">
        <v>368</v>
      </c>
      <c r="L114">
        <v>216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</row>
    <row r="115" spans="1:18" x14ac:dyDescent="0.25">
      <c r="A115" t="s">
        <v>180</v>
      </c>
      <c r="B115" t="s">
        <v>213</v>
      </c>
      <c r="C115" t="s">
        <v>95</v>
      </c>
      <c r="D115" t="s">
        <v>466</v>
      </c>
      <c r="E115">
        <v>336</v>
      </c>
      <c r="F115" t="s">
        <v>923</v>
      </c>
      <c r="G115" t="s">
        <v>186</v>
      </c>
      <c r="H115" t="s">
        <v>86</v>
      </c>
      <c r="I115" t="s">
        <v>266</v>
      </c>
      <c r="J115">
        <v>110</v>
      </c>
      <c r="K115">
        <v>368</v>
      </c>
      <c r="L115">
        <v>258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</row>
    <row r="116" spans="1:18" x14ac:dyDescent="0.25">
      <c r="A116" t="s">
        <v>180</v>
      </c>
      <c r="B116" t="s">
        <v>213</v>
      </c>
      <c r="C116" t="s">
        <v>95</v>
      </c>
      <c r="D116" t="s">
        <v>466</v>
      </c>
      <c r="E116">
        <v>337</v>
      </c>
      <c r="F116" t="s">
        <v>924</v>
      </c>
      <c r="G116" t="s">
        <v>186</v>
      </c>
      <c r="H116" t="s">
        <v>86</v>
      </c>
      <c r="I116" t="s">
        <v>266</v>
      </c>
      <c r="J116">
        <v>146</v>
      </c>
      <c r="K116">
        <v>368</v>
      </c>
      <c r="L116">
        <v>222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</row>
    <row r="117" spans="1:18" x14ac:dyDescent="0.25">
      <c r="A117" t="s">
        <v>180</v>
      </c>
      <c r="B117" t="s">
        <v>213</v>
      </c>
      <c r="C117" t="s">
        <v>95</v>
      </c>
      <c r="D117" t="s">
        <v>466</v>
      </c>
      <c r="E117">
        <v>338</v>
      </c>
      <c r="F117" t="s">
        <v>825</v>
      </c>
      <c r="G117" t="s">
        <v>186</v>
      </c>
      <c r="H117" t="s">
        <v>86</v>
      </c>
      <c r="I117" t="s">
        <v>266</v>
      </c>
      <c r="J117">
        <v>203</v>
      </c>
      <c r="K117">
        <v>368</v>
      </c>
      <c r="L117">
        <v>165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</row>
    <row r="118" spans="1:18" x14ac:dyDescent="0.25">
      <c r="A118" t="s">
        <v>180</v>
      </c>
      <c r="B118" t="s">
        <v>213</v>
      </c>
      <c r="C118" t="s">
        <v>95</v>
      </c>
      <c r="D118" t="s">
        <v>466</v>
      </c>
      <c r="E118">
        <v>339</v>
      </c>
      <c r="F118" t="s">
        <v>845</v>
      </c>
      <c r="G118" t="s">
        <v>187</v>
      </c>
      <c r="H118" t="s">
        <v>88</v>
      </c>
      <c r="I118" t="s">
        <v>266</v>
      </c>
      <c r="J118">
        <v>250</v>
      </c>
      <c r="K118">
        <v>250</v>
      </c>
      <c r="L118">
        <v>0</v>
      </c>
      <c r="M118">
        <v>13</v>
      </c>
      <c r="N118">
        <v>41</v>
      </c>
      <c r="O118">
        <v>48</v>
      </c>
      <c r="P118">
        <v>67</v>
      </c>
      <c r="Q118">
        <v>66</v>
      </c>
      <c r="R118">
        <v>0</v>
      </c>
    </row>
    <row r="119" spans="1:18" x14ac:dyDescent="0.25">
      <c r="A119" t="s">
        <v>180</v>
      </c>
      <c r="B119" t="s">
        <v>213</v>
      </c>
      <c r="C119" t="s">
        <v>95</v>
      </c>
      <c r="D119" t="s">
        <v>466</v>
      </c>
      <c r="E119">
        <v>340</v>
      </c>
      <c r="F119" t="s">
        <v>920</v>
      </c>
      <c r="G119" t="s">
        <v>186</v>
      </c>
      <c r="H119" t="s">
        <v>86</v>
      </c>
      <c r="I119" t="s">
        <v>266</v>
      </c>
      <c r="J119">
        <v>276</v>
      </c>
      <c r="K119">
        <v>368</v>
      </c>
      <c r="L119">
        <v>92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</row>
    <row r="120" spans="1:18" x14ac:dyDescent="0.25">
      <c r="A120" t="s">
        <v>180</v>
      </c>
      <c r="B120" t="s">
        <v>213</v>
      </c>
      <c r="C120" t="s">
        <v>95</v>
      </c>
      <c r="D120" t="s">
        <v>466</v>
      </c>
      <c r="E120">
        <v>341</v>
      </c>
      <c r="F120" t="s">
        <v>921</v>
      </c>
      <c r="G120" t="s">
        <v>186</v>
      </c>
      <c r="H120" t="s">
        <v>86</v>
      </c>
      <c r="I120" t="s">
        <v>266</v>
      </c>
      <c r="J120">
        <v>250</v>
      </c>
      <c r="K120">
        <v>368</v>
      </c>
      <c r="L120">
        <v>118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</row>
    <row r="121" spans="1:18" x14ac:dyDescent="0.25">
      <c r="A121" t="s">
        <v>180</v>
      </c>
      <c r="B121" t="s">
        <v>213</v>
      </c>
      <c r="C121" t="s">
        <v>95</v>
      </c>
      <c r="D121" t="s">
        <v>466</v>
      </c>
      <c r="E121">
        <v>342</v>
      </c>
      <c r="F121" t="s">
        <v>835</v>
      </c>
      <c r="G121" t="s">
        <v>186</v>
      </c>
      <c r="H121" t="s">
        <v>86</v>
      </c>
      <c r="I121" t="s">
        <v>266</v>
      </c>
      <c r="J121">
        <v>304</v>
      </c>
      <c r="K121">
        <v>368</v>
      </c>
      <c r="L121">
        <v>64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</row>
    <row r="122" spans="1:18" x14ac:dyDescent="0.25">
      <c r="A122" t="s">
        <v>180</v>
      </c>
      <c r="B122" t="s">
        <v>213</v>
      </c>
      <c r="C122" t="s">
        <v>95</v>
      </c>
      <c r="D122" t="s">
        <v>466</v>
      </c>
      <c r="E122">
        <v>343</v>
      </c>
      <c r="F122" t="s">
        <v>841</v>
      </c>
      <c r="G122" t="s">
        <v>186</v>
      </c>
      <c r="H122" t="s">
        <v>86</v>
      </c>
      <c r="I122" t="s">
        <v>266</v>
      </c>
      <c r="J122">
        <v>231</v>
      </c>
      <c r="K122">
        <v>368</v>
      </c>
      <c r="L122">
        <v>137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</row>
    <row r="123" spans="1:18" x14ac:dyDescent="0.25">
      <c r="A123" t="s">
        <v>180</v>
      </c>
      <c r="B123" t="s">
        <v>213</v>
      </c>
      <c r="C123" t="s">
        <v>95</v>
      </c>
      <c r="D123" t="s">
        <v>466</v>
      </c>
      <c r="E123">
        <v>477</v>
      </c>
      <c r="F123" t="s">
        <v>602</v>
      </c>
      <c r="G123" t="s">
        <v>186</v>
      </c>
      <c r="H123" t="s">
        <v>86</v>
      </c>
      <c r="I123" t="s">
        <v>266</v>
      </c>
      <c r="J123">
        <v>179</v>
      </c>
      <c r="K123">
        <v>368</v>
      </c>
      <c r="L123">
        <v>189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</row>
    <row r="124" spans="1:18" x14ac:dyDescent="0.25">
      <c r="A124" t="s">
        <v>180</v>
      </c>
      <c r="B124" t="s">
        <v>213</v>
      </c>
      <c r="C124" t="s">
        <v>95</v>
      </c>
      <c r="D124" t="s">
        <v>466</v>
      </c>
      <c r="E124">
        <v>576</v>
      </c>
      <c r="F124" t="s">
        <v>783</v>
      </c>
      <c r="G124" t="s">
        <v>186</v>
      </c>
      <c r="H124" t="s">
        <v>86</v>
      </c>
      <c r="I124" t="s">
        <v>266</v>
      </c>
      <c r="J124">
        <v>214</v>
      </c>
      <c r="K124">
        <v>368</v>
      </c>
      <c r="L124">
        <v>154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</row>
    <row r="125" spans="1:18" x14ac:dyDescent="0.25">
      <c r="A125" t="s">
        <v>180</v>
      </c>
      <c r="B125" t="s">
        <v>213</v>
      </c>
      <c r="C125" t="s">
        <v>95</v>
      </c>
      <c r="D125" t="s">
        <v>466</v>
      </c>
      <c r="E125">
        <v>577</v>
      </c>
      <c r="F125" t="s">
        <v>784</v>
      </c>
      <c r="G125" t="s">
        <v>186</v>
      </c>
      <c r="H125" t="s">
        <v>86</v>
      </c>
      <c r="I125" t="s">
        <v>266</v>
      </c>
      <c r="J125">
        <v>208</v>
      </c>
      <c r="K125">
        <v>368</v>
      </c>
      <c r="L125">
        <v>160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</row>
    <row r="126" spans="1:18" x14ac:dyDescent="0.25">
      <c r="A126" t="s">
        <v>180</v>
      </c>
      <c r="B126" t="s">
        <v>213</v>
      </c>
      <c r="C126" t="s">
        <v>95</v>
      </c>
      <c r="D126" t="s">
        <v>466</v>
      </c>
      <c r="E126">
        <v>578</v>
      </c>
      <c r="F126" t="s">
        <v>689</v>
      </c>
      <c r="G126" t="s">
        <v>186</v>
      </c>
      <c r="H126" t="s">
        <v>86</v>
      </c>
      <c r="I126" t="s">
        <v>266</v>
      </c>
      <c r="J126">
        <v>238</v>
      </c>
      <c r="K126">
        <v>368</v>
      </c>
      <c r="L126">
        <v>130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</row>
    <row r="127" spans="1:18" x14ac:dyDescent="0.25">
      <c r="A127" t="s">
        <v>180</v>
      </c>
      <c r="B127" t="s">
        <v>213</v>
      </c>
      <c r="C127" t="s">
        <v>95</v>
      </c>
      <c r="D127" t="s">
        <v>466</v>
      </c>
      <c r="E127">
        <v>579</v>
      </c>
      <c r="F127" t="s">
        <v>700</v>
      </c>
      <c r="G127" t="s">
        <v>186</v>
      </c>
      <c r="H127" t="s">
        <v>86</v>
      </c>
      <c r="I127" t="s">
        <v>266</v>
      </c>
      <c r="J127">
        <v>229</v>
      </c>
      <c r="K127">
        <v>368</v>
      </c>
      <c r="L127">
        <v>139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</row>
    <row r="128" spans="1:18" x14ac:dyDescent="0.25">
      <c r="A128" t="s">
        <v>180</v>
      </c>
      <c r="B128" t="s">
        <v>213</v>
      </c>
      <c r="C128" t="s">
        <v>95</v>
      </c>
      <c r="D128" t="s">
        <v>466</v>
      </c>
      <c r="E128">
        <v>642</v>
      </c>
      <c r="F128" t="s">
        <v>952</v>
      </c>
      <c r="G128" t="s">
        <v>186</v>
      </c>
      <c r="H128" t="s">
        <v>54</v>
      </c>
      <c r="I128" t="s">
        <v>266</v>
      </c>
      <c r="J128">
        <v>75</v>
      </c>
      <c r="K128">
        <v>75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</row>
    <row r="129" spans="1:18" x14ac:dyDescent="0.25">
      <c r="A129" t="s">
        <v>180</v>
      </c>
      <c r="B129" t="s">
        <v>213</v>
      </c>
      <c r="C129" t="s">
        <v>95</v>
      </c>
      <c r="D129" t="s">
        <v>466</v>
      </c>
      <c r="E129">
        <v>687</v>
      </c>
      <c r="F129" t="s">
        <v>954</v>
      </c>
      <c r="G129" t="s">
        <v>186</v>
      </c>
      <c r="H129" t="s">
        <v>54</v>
      </c>
      <c r="I129" t="s">
        <v>266</v>
      </c>
      <c r="J129">
        <v>4497</v>
      </c>
      <c r="K129">
        <v>4500</v>
      </c>
      <c r="L129">
        <v>3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</row>
    <row r="130" spans="1:18" x14ac:dyDescent="0.25">
      <c r="A130" t="s">
        <v>180</v>
      </c>
      <c r="B130" t="s">
        <v>213</v>
      </c>
      <c r="C130" t="s">
        <v>95</v>
      </c>
      <c r="D130" t="s">
        <v>466</v>
      </c>
      <c r="E130">
        <v>689</v>
      </c>
      <c r="F130" t="s">
        <v>956</v>
      </c>
      <c r="G130" t="s">
        <v>186</v>
      </c>
      <c r="H130" t="s">
        <v>54</v>
      </c>
      <c r="I130" t="s">
        <v>266</v>
      </c>
      <c r="J130">
        <v>64</v>
      </c>
      <c r="K130">
        <v>64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</row>
    <row r="131" spans="1:18" x14ac:dyDescent="0.25">
      <c r="A131" t="s">
        <v>180</v>
      </c>
      <c r="B131" t="s">
        <v>213</v>
      </c>
      <c r="C131" t="s">
        <v>95</v>
      </c>
      <c r="D131" t="s">
        <v>466</v>
      </c>
      <c r="E131">
        <v>739</v>
      </c>
      <c r="F131" t="s">
        <v>820</v>
      </c>
      <c r="G131" t="s">
        <v>186</v>
      </c>
      <c r="H131" t="s">
        <v>86</v>
      </c>
      <c r="I131" t="s">
        <v>266</v>
      </c>
      <c r="J131">
        <v>270</v>
      </c>
      <c r="K131">
        <v>368</v>
      </c>
      <c r="L131">
        <v>98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</row>
    <row r="132" spans="1:18" x14ac:dyDescent="0.25">
      <c r="A132" t="s">
        <v>180</v>
      </c>
      <c r="B132" t="s">
        <v>213</v>
      </c>
      <c r="C132" t="s">
        <v>95</v>
      </c>
      <c r="D132" t="s">
        <v>466</v>
      </c>
      <c r="E132">
        <v>740</v>
      </c>
      <c r="F132" t="s">
        <v>650</v>
      </c>
      <c r="G132" t="s">
        <v>186</v>
      </c>
      <c r="H132" t="s">
        <v>86</v>
      </c>
      <c r="I132" t="s">
        <v>266</v>
      </c>
      <c r="J132">
        <v>218</v>
      </c>
      <c r="K132">
        <v>368</v>
      </c>
      <c r="L132">
        <v>150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</row>
    <row r="133" spans="1:18" x14ac:dyDescent="0.25">
      <c r="A133" t="s">
        <v>180</v>
      </c>
      <c r="B133" t="s">
        <v>213</v>
      </c>
      <c r="C133" t="s">
        <v>95</v>
      </c>
      <c r="D133" t="s">
        <v>466</v>
      </c>
      <c r="E133">
        <v>741</v>
      </c>
      <c r="F133" t="s">
        <v>502</v>
      </c>
      <c r="G133" t="s">
        <v>186</v>
      </c>
      <c r="H133" t="s">
        <v>86</v>
      </c>
      <c r="I133" t="s">
        <v>266</v>
      </c>
      <c r="J133">
        <v>199</v>
      </c>
      <c r="K133">
        <v>368</v>
      </c>
      <c r="L133">
        <v>169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</row>
    <row r="134" spans="1:18" x14ac:dyDescent="0.25">
      <c r="A134" t="s">
        <v>180</v>
      </c>
      <c r="B134" t="s">
        <v>213</v>
      </c>
      <c r="C134" t="s">
        <v>95</v>
      </c>
      <c r="D134" t="s">
        <v>466</v>
      </c>
      <c r="E134">
        <v>745</v>
      </c>
      <c r="F134" t="s">
        <v>507</v>
      </c>
      <c r="G134" t="s">
        <v>186</v>
      </c>
      <c r="H134" t="s">
        <v>86</v>
      </c>
      <c r="I134" t="s">
        <v>266</v>
      </c>
      <c r="J134">
        <v>312</v>
      </c>
      <c r="K134">
        <v>368</v>
      </c>
      <c r="L134">
        <v>56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</row>
    <row r="135" spans="1:18" x14ac:dyDescent="0.25">
      <c r="A135" t="s">
        <v>180</v>
      </c>
      <c r="B135" t="s">
        <v>213</v>
      </c>
      <c r="C135" t="s">
        <v>95</v>
      </c>
      <c r="D135" t="s">
        <v>466</v>
      </c>
      <c r="E135">
        <v>746</v>
      </c>
      <c r="F135" t="s">
        <v>834</v>
      </c>
      <c r="G135" t="s">
        <v>186</v>
      </c>
      <c r="H135" t="s">
        <v>86</v>
      </c>
      <c r="I135" t="s">
        <v>266</v>
      </c>
      <c r="J135">
        <v>245</v>
      </c>
      <c r="K135">
        <v>368</v>
      </c>
      <c r="L135">
        <v>123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</row>
    <row r="136" spans="1:18" x14ac:dyDescent="0.25">
      <c r="A136" t="s">
        <v>180</v>
      </c>
      <c r="B136" t="s">
        <v>213</v>
      </c>
      <c r="C136" t="s">
        <v>95</v>
      </c>
      <c r="D136" t="s">
        <v>466</v>
      </c>
      <c r="E136">
        <v>747</v>
      </c>
      <c r="F136" t="s">
        <v>718</v>
      </c>
      <c r="G136" t="s">
        <v>186</v>
      </c>
      <c r="H136" t="s">
        <v>85</v>
      </c>
      <c r="I136" t="s">
        <v>266</v>
      </c>
      <c r="J136">
        <v>294</v>
      </c>
      <c r="K136">
        <v>368</v>
      </c>
      <c r="L136">
        <v>74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</row>
    <row r="137" spans="1:18" x14ac:dyDescent="0.25">
      <c r="A137" t="s">
        <v>180</v>
      </c>
      <c r="B137" t="s">
        <v>213</v>
      </c>
      <c r="C137" t="s">
        <v>95</v>
      </c>
      <c r="D137" t="s">
        <v>466</v>
      </c>
      <c r="E137">
        <v>773</v>
      </c>
      <c r="F137" t="s">
        <v>827</v>
      </c>
      <c r="G137" t="s">
        <v>186</v>
      </c>
      <c r="H137" t="s">
        <v>86</v>
      </c>
      <c r="I137" t="s">
        <v>266</v>
      </c>
      <c r="J137">
        <v>202</v>
      </c>
      <c r="K137">
        <v>368</v>
      </c>
      <c r="L137">
        <v>166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</row>
    <row r="138" spans="1:18" x14ac:dyDescent="0.25">
      <c r="A138" t="s">
        <v>180</v>
      </c>
      <c r="B138" t="s">
        <v>213</v>
      </c>
      <c r="C138" t="s">
        <v>95</v>
      </c>
      <c r="D138" t="s">
        <v>466</v>
      </c>
      <c r="E138">
        <v>778</v>
      </c>
      <c r="F138" t="s">
        <v>211</v>
      </c>
      <c r="G138" t="s">
        <v>186</v>
      </c>
      <c r="H138" t="s">
        <v>86</v>
      </c>
      <c r="I138" t="s">
        <v>266</v>
      </c>
      <c r="J138">
        <v>295</v>
      </c>
      <c r="K138">
        <v>368</v>
      </c>
      <c r="L138">
        <v>73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</row>
    <row r="139" spans="1:18" x14ac:dyDescent="0.25">
      <c r="A139" t="s">
        <v>180</v>
      </c>
      <c r="B139" t="s">
        <v>213</v>
      </c>
      <c r="C139" t="s">
        <v>95</v>
      </c>
      <c r="D139" t="s">
        <v>466</v>
      </c>
      <c r="E139">
        <v>779</v>
      </c>
      <c r="F139" t="s">
        <v>321</v>
      </c>
      <c r="G139" t="s">
        <v>186</v>
      </c>
      <c r="H139" t="s">
        <v>86</v>
      </c>
      <c r="I139" t="s">
        <v>266</v>
      </c>
      <c r="J139">
        <v>310</v>
      </c>
      <c r="K139">
        <v>368</v>
      </c>
      <c r="L139">
        <v>58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</row>
    <row r="140" spans="1:18" x14ac:dyDescent="0.25">
      <c r="A140" t="s">
        <v>180</v>
      </c>
      <c r="B140" t="s">
        <v>213</v>
      </c>
      <c r="C140" t="s">
        <v>95</v>
      </c>
      <c r="D140" t="s">
        <v>466</v>
      </c>
      <c r="E140">
        <v>783</v>
      </c>
      <c r="F140" t="s">
        <v>823</v>
      </c>
      <c r="G140" t="s">
        <v>186</v>
      </c>
      <c r="H140" t="s">
        <v>86</v>
      </c>
      <c r="I140" t="s">
        <v>266</v>
      </c>
      <c r="J140">
        <v>250</v>
      </c>
      <c r="K140">
        <v>368</v>
      </c>
      <c r="L140">
        <v>118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</row>
    <row r="141" spans="1:18" x14ac:dyDescent="0.25">
      <c r="A141" t="s">
        <v>180</v>
      </c>
      <c r="B141" t="s">
        <v>213</v>
      </c>
      <c r="C141" t="s">
        <v>95</v>
      </c>
      <c r="D141" t="s">
        <v>466</v>
      </c>
      <c r="E141">
        <v>802</v>
      </c>
      <c r="F141" t="s">
        <v>862</v>
      </c>
      <c r="G141" t="s">
        <v>186</v>
      </c>
      <c r="H141" t="s">
        <v>86</v>
      </c>
      <c r="I141" t="s">
        <v>266</v>
      </c>
      <c r="J141">
        <v>223</v>
      </c>
      <c r="K141">
        <v>368</v>
      </c>
      <c r="L141">
        <v>145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</row>
    <row r="142" spans="1:18" x14ac:dyDescent="0.25">
      <c r="A142" t="s">
        <v>180</v>
      </c>
      <c r="B142" t="s">
        <v>213</v>
      </c>
      <c r="C142" t="s">
        <v>95</v>
      </c>
      <c r="D142" t="s">
        <v>466</v>
      </c>
      <c r="E142">
        <v>812</v>
      </c>
      <c r="F142" t="s">
        <v>799</v>
      </c>
      <c r="G142" t="s">
        <v>186</v>
      </c>
      <c r="H142" t="s">
        <v>86</v>
      </c>
      <c r="I142" t="s">
        <v>266</v>
      </c>
      <c r="J142">
        <v>245</v>
      </c>
      <c r="K142">
        <v>368</v>
      </c>
      <c r="L142">
        <v>123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</row>
    <row r="143" spans="1:18" x14ac:dyDescent="0.25">
      <c r="A143" t="s">
        <v>180</v>
      </c>
      <c r="B143" t="s">
        <v>213</v>
      </c>
      <c r="C143" t="s">
        <v>95</v>
      </c>
      <c r="D143" t="s">
        <v>466</v>
      </c>
      <c r="E143">
        <v>813</v>
      </c>
      <c r="F143" t="s">
        <v>800</v>
      </c>
      <c r="G143" t="s">
        <v>186</v>
      </c>
      <c r="H143" t="s">
        <v>86</v>
      </c>
      <c r="I143" t="s">
        <v>266</v>
      </c>
      <c r="J143">
        <v>199</v>
      </c>
      <c r="K143">
        <v>368</v>
      </c>
      <c r="L143">
        <v>169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</row>
    <row r="144" spans="1:18" x14ac:dyDescent="0.25">
      <c r="A144" t="s">
        <v>180</v>
      </c>
      <c r="B144" t="s">
        <v>213</v>
      </c>
      <c r="C144" t="s">
        <v>95</v>
      </c>
      <c r="D144" t="s">
        <v>466</v>
      </c>
      <c r="E144">
        <v>814</v>
      </c>
      <c r="F144" t="s">
        <v>801</v>
      </c>
      <c r="G144" t="s">
        <v>186</v>
      </c>
      <c r="H144" t="s">
        <v>86</v>
      </c>
      <c r="I144" t="s">
        <v>266</v>
      </c>
      <c r="J144">
        <v>245</v>
      </c>
      <c r="K144">
        <v>368</v>
      </c>
      <c r="L144">
        <v>123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</row>
    <row r="145" spans="1:18" x14ac:dyDescent="0.25">
      <c r="A145" t="s">
        <v>180</v>
      </c>
      <c r="B145" t="s">
        <v>213</v>
      </c>
      <c r="C145" t="s">
        <v>95</v>
      </c>
      <c r="D145" t="s">
        <v>466</v>
      </c>
      <c r="E145">
        <v>815</v>
      </c>
      <c r="F145" t="s">
        <v>697</v>
      </c>
      <c r="G145" t="s">
        <v>186</v>
      </c>
      <c r="H145" t="s">
        <v>86</v>
      </c>
      <c r="I145" t="s">
        <v>266</v>
      </c>
      <c r="J145">
        <v>211</v>
      </c>
      <c r="K145">
        <v>368</v>
      </c>
      <c r="L145">
        <v>157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</row>
    <row r="146" spans="1:18" x14ac:dyDescent="0.25">
      <c r="A146" t="s">
        <v>180</v>
      </c>
      <c r="B146" t="s">
        <v>213</v>
      </c>
      <c r="C146" t="s">
        <v>95</v>
      </c>
      <c r="D146" t="s">
        <v>466</v>
      </c>
      <c r="E146">
        <v>1002</v>
      </c>
      <c r="F146" t="s">
        <v>705</v>
      </c>
      <c r="G146" t="s">
        <v>186</v>
      </c>
      <c r="H146" t="s">
        <v>86</v>
      </c>
      <c r="I146" t="s">
        <v>266</v>
      </c>
      <c r="J146">
        <v>124</v>
      </c>
      <c r="K146">
        <v>368</v>
      </c>
      <c r="L146">
        <v>244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</row>
    <row r="147" spans="1:18" x14ac:dyDescent="0.25">
      <c r="A147" t="s">
        <v>180</v>
      </c>
      <c r="B147" t="s">
        <v>213</v>
      </c>
      <c r="C147" t="s">
        <v>95</v>
      </c>
      <c r="D147" t="s">
        <v>466</v>
      </c>
      <c r="E147">
        <v>1335</v>
      </c>
      <c r="F147" t="s">
        <v>715</v>
      </c>
      <c r="G147" t="s">
        <v>186</v>
      </c>
      <c r="H147" t="s">
        <v>86</v>
      </c>
      <c r="I147" t="s">
        <v>266</v>
      </c>
      <c r="J147">
        <v>185</v>
      </c>
      <c r="K147">
        <v>368</v>
      </c>
      <c r="L147">
        <v>183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</row>
    <row r="148" spans="1:18" x14ac:dyDescent="0.25">
      <c r="A148" t="s">
        <v>180</v>
      </c>
      <c r="B148" t="s">
        <v>213</v>
      </c>
      <c r="C148" t="s">
        <v>95</v>
      </c>
      <c r="D148" t="s">
        <v>466</v>
      </c>
      <c r="E148">
        <v>1343</v>
      </c>
      <c r="F148" t="s">
        <v>702</v>
      </c>
      <c r="G148" t="s">
        <v>186</v>
      </c>
      <c r="H148" t="s">
        <v>86</v>
      </c>
      <c r="I148" t="s">
        <v>266</v>
      </c>
      <c r="J148">
        <v>317</v>
      </c>
      <c r="K148">
        <v>368</v>
      </c>
      <c r="L148">
        <v>51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</row>
    <row r="149" spans="1:18" x14ac:dyDescent="0.25">
      <c r="A149" t="s">
        <v>180</v>
      </c>
      <c r="B149" t="s">
        <v>213</v>
      </c>
      <c r="C149" t="s">
        <v>95</v>
      </c>
      <c r="D149" t="s">
        <v>466</v>
      </c>
      <c r="E149">
        <v>1344</v>
      </c>
      <c r="F149" t="s">
        <v>538</v>
      </c>
      <c r="G149" t="s">
        <v>186</v>
      </c>
      <c r="H149" t="s">
        <v>86</v>
      </c>
      <c r="I149" t="s">
        <v>266</v>
      </c>
      <c r="J149">
        <v>299</v>
      </c>
      <c r="K149">
        <v>368</v>
      </c>
      <c r="L149">
        <v>69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</row>
    <row r="150" spans="1:18" x14ac:dyDescent="0.25">
      <c r="A150" t="s">
        <v>180</v>
      </c>
      <c r="B150" t="s">
        <v>213</v>
      </c>
      <c r="C150" t="s">
        <v>95</v>
      </c>
      <c r="D150" t="s">
        <v>466</v>
      </c>
      <c r="E150">
        <v>1345</v>
      </c>
      <c r="F150" t="s">
        <v>727</v>
      </c>
      <c r="G150" t="s">
        <v>186</v>
      </c>
      <c r="H150" t="s">
        <v>86</v>
      </c>
      <c r="I150" t="s">
        <v>266</v>
      </c>
      <c r="J150">
        <v>311</v>
      </c>
      <c r="K150">
        <v>368</v>
      </c>
      <c r="L150">
        <v>57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</row>
    <row r="151" spans="1:18" x14ac:dyDescent="0.25">
      <c r="A151" t="s">
        <v>180</v>
      </c>
      <c r="B151" t="s">
        <v>213</v>
      </c>
      <c r="C151" t="s">
        <v>95</v>
      </c>
      <c r="D151" t="s">
        <v>466</v>
      </c>
      <c r="E151">
        <v>1346</v>
      </c>
      <c r="F151" t="s">
        <v>703</v>
      </c>
      <c r="G151" t="s">
        <v>186</v>
      </c>
      <c r="H151" t="s">
        <v>86</v>
      </c>
      <c r="I151" t="s">
        <v>266</v>
      </c>
      <c r="J151">
        <v>214</v>
      </c>
      <c r="K151">
        <v>368</v>
      </c>
      <c r="L151">
        <v>154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</row>
    <row r="152" spans="1:18" x14ac:dyDescent="0.25">
      <c r="A152" t="s">
        <v>180</v>
      </c>
      <c r="B152" t="s">
        <v>213</v>
      </c>
      <c r="C152" t="s">
        <v>95</v>
      </c>
      <c r="D152" t="s">
        <v>466</v>
      </c>
      <c r="E152">
        <v>1351</v>
      </c>
      <c r="F152" t="s">
        <v>687</v>
      </c>
      <c r="G152" t="s">
        <v>186</v>
      </c>
      <c r="H152" t="s">
        <v>86</v>
      </c>
      <c r="I152" t="s">
        <v>266</v>
      </c>
      <c r="J152">
        <v>321</v>
      </c>
      <c r="K152">
        <v>368</v>
      </c>
      <c r="L152">
        <v>47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</row>
    <row r="153" spans="1:18" x14ac:dyDescent="0.25">
      <c r="A153" t="s">
        <v>180</v>
      </c>
      <c r="B153" t="s">
        <v>213</v>
      </c>
      <c r="C153" t="s">
        <v>95</v>
      </c>
      <c r="D153" t="s">
        <v>466</v>
      </c>
      <c r="E153">
        <v>1353</v>
      </c>
      <c r="F153" t="s">
        <v>652</v>
      </c>
      <c r="G153" t="s">
        <v>186</v>
      </c>
      <c r="H153" t="s">
        <v>86</v>
      </c>
      <c r="I153" t="s">
        <v>266</v>
      </c>
      <c r="J153">
        <v>355</v>
      </c>
      <c r="K153">
        <v>368</v>
      </c>
      <c r="L153">
        <v>13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</row>
    <row r="154" spans="1:18" x14ac:dyDescent="0.25">
      <c r="A154" t="s">
        <v>180</v>
      </c>
      <c r="B154" t="s">
        <v>213</v>
      </c>
      <c r="C154" t="s">
        <v>95</v>
      </c>
      <c r="D154" t="s">
        <v>466</v>
      </c>
      <c r="E154">
        <v>1355</v>
      </c>
      <c r="F154" t="s">
        <v>636</v>
      </c>
      <c r="G154" t="s">
        <v>186</v>
      </c>
      <c r="H154" t="s">
        <v>86</v>
      </c>
      <c r="I154" t="s">
        <v>266</v>
      </c>
      <c r="J154">
        <v>133</v>
      </c>
      <c r="K154">
        <v>368</v>
      </c>
      <c r="L154">
        <v>235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</row>
    <row r="155" spans="1:18" x14ac:dyDescent="0.25">
      <c r="A155" t="s">
        <v>180</v>
      </c>
      <c r="B155" t="s">
        <v>213</v>
      </c>
      <c r="C155" t="s">
        <v>95</v>
      </c>
      <c r="D155" t="s">
        <v>466</v>
      </c>
      <c r="E155">
        <v>1356</v>
      </c>
      <c r="F155" t="s">
        <v>524</v>
      </c>
      <c r="G155" t="s">
        <v>186</v>
      </c>
      <c r="H155" t="s">
        <v>86</v>
      </c>
      <c r="I155" t="s">
        <v>266</v>
      </c>
      <c r="J155">
        <v>161</v>
      </c>
      <c r="K155">
        <v>368</v>
      </c>
      <c r="L155">
        <v>207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</row>
    <row r="156" spans="1:18" x14ac:dyDescent="0.25">
      <c r="A156" t="s">
        <v>180</v>
      </c>
      <c r="B156" t="s">
        <v>213</v>
      </c>
      <c r="C156" t="s">
        <v>95</v>
      </c>
      <c r="D156" t="s">
        <v>466</v>
      </c>
      <c r="E156">
        <v>1624</v>
      </c>
      <c r="F156" t="s">
        <v>1280</v>
      </c>
      <c r="G156" t="s">
        <v>187</v>
      </c>
      <c r="H156" t="s">
        <v>59</v>
      </c>
      <c r="I156" t="s">
        <v>266</v>
      </c>
      <c r="J156">
        <v>120</v>
      </c>
      <c r="K156">
        <v>120</v>
      </c>
      <c r="L156">
        <v>0</v>
      </c>
      <c r="M156">
        <v>4</v>
      </c>
      <c r="N156">
        <v>16</v>
      </c>
      <c r="O156">
        <v>25</v>
      </c>
      <c r="P156">
        <v>34</v>
      </c>
      <c r="Q156">
        <v>32</v>
      </c>
      <c r="R156">
        <v>0</v>
      </c>
    </row>
    <row r="157" spans="1:18" x14ac:dyDescent="0.25">
      <c r="A157" t="s">
        <v>180</v>
      </c>
      <c r="B157" t="s">
        <v>213</v>
      </c>
      <c r="C157" t="s">
        <v>95</v>
      </c>
      <c r="D157" t="s">
        <v>466</v>
      </c>
      <c r="E157">
        <v>1663</v>
      </c>
      <c r="F157" t="s">
        <v>468</v>
      </c>
      <c r="G157" t="s">
        <v>187</v>
      </c>
      <c r="H157" t="s">
        <v>84</v>
      </c>
      <c r="I157" t="s">
        <v>266</v>
      </c>
      <c r="J157">
        <v>89</v>
      </c>
      <c r="K157">
        <v>53</v>
      </c>
      <c r="L157">
        <v>-36</v>
      </c>
      <c r="M157">
        <v>0</v>
      </c>
      <c r="N157">
        <v>12</v>
      </c>
      <c r="O157">
        <v>20</v>
      </c>
      <c r="P157">
        <v>25</v>
      </c>
      <c r="Q157">
        <v>25</v>
      </c>
      <c r="R157">
        <v>0</v>
      </c>
    </row>
    <row r="158" spans="1:18" x14ac:dyDescent="0.25">
      <c r="A158" t="s">
        <v>180</v>
      </c>
      <c r="B158" t="s">
        <v>213</v>
      </c>
      <c r="C158" t="s">
        <v>121</v>
      </c>
      <c r="D158" t="s">
        <v>272</v>
      </c>
      <c r="E158">
        <v>30</v>
      </c>
      <c r="F158" t="s">
        <v>806</v>
      </c>
      <c r="G158" t="s">
        <v>187</v>
      </c>
      <c r="H158" t="s">
        <v>88</v>
      </c>
      <c r="I158" t="s">
        <v>266</v>
      </c>
      <c r="J158">
        <v>249</v>
      </c>
      <c r="K158">
        <v>250</v>
      </c>
      <c r="L158">
        <v>1</v>
      </c>
      <c r="M158">
        <v>19</v>
      </c>
      <c r="N158">
        <v>35</v>
      </c>
      <c r="O158">
        <v>51</v>
      </c>
      <c r="P158">
        <v>60</v>
      </c>
      <c r="Q158">
        <v>63</v>
      </c>
      <c r="R158">
        <v>0</v>
      </c>
    </row>
    <row r="159" spans="1:18" x14ac:dyDescent="0.25">
      <c r="A159" t="s">
        <v>180</v>
      </c>
      <c r="B159" t="s">
        <v>213</v>
      </c>
      <c r="C159" t="s">
        <v>121</v>
      </c>
      <c r="D159" t="s">
        <v>272</v>
      </c>
      <c r="E159">
        <v>48</v>
      </c>
      <c r="F159" t="s">
        <v>103</v>
      </c>
      <c r="G159" t="s">
        <v>186</v>
      </c>
      <c r="H159" t="s">
        <v>86</v>
      </c>
      <c r="I159" t="s">
        <v>266</v>
      </c>
      <c r="J159">
        <v>325</v>
      </c>
      <c r="K159">
        <v>368</v>
      </c>
      <c r="L159">
        <v>43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</row>
    <row r="160" spans="1:18" x14ac:dyDescent="0.25">
      <c r="A160" t="s">
        <v>180</v>
      </c>
      <c r="B160" t="s">
        <v>213</v>
      </c>
      <c r="C160" t="s">
        <v>121</v>
      </c>
      <c r="D160" t="s">
        <v>272</v>
      </c>
      <c r="E160">
        <v>49</v>
      </c>
      <c r="F160" t="s">
        <v>825</v>
      </c>
      <c r="G160" t="s">
        <v>186</v>
      </c>
      <c r="H160" t="s">
        <v>86</v>
      </c>
      <c r="I160" t="s">
        <v>266</v>
      </c>
      <c r="J160">
        <v>278</v>
      </c>
      <c r="K160">
        <v>368</v>
      </c>
      <c r="L160">
        <v>90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</row>
    <row r="161" spans="1:18" x14ac:dyDescent="0.25">
      <c r="A161" t="s">
        <v>180</v>
      </c>
      <c r="B161" t="s">
        <v>213</v>
      </c>
      <c r="C161" t="s">
        <v>121</v>
      </c>
      <c r="D161" t="s">
        <v>272</v>
      </c>
      <c r="E161">
        <v>82</v>
      </c>
      <c r="F161" t="s">
        <v>1201</v>
      </c>
      <c r="G161" t="s">
        <v>186</v>
      </c>
      <c r="H161" t="s">
        <v>85</v>
      </c>
      <c r="I161" t="s">
        <v>266</v>
      </c>
      <c r="J161">
        <v>317</v>
      </c>
      <c r="K161">
        <v>368</v>
      </c>
      <c r="L161">
        <v>51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</row>
    <row r="162" spans="1:18" x14ac:dyDescent="0.25">
      <c r="A162" t="s">
        <v>180</v>
      </c>
      <c r="B162" t="s">
        <v>213</v>
      </c>
      <c r="C162" t="s">
        <v>121</v>
      </c>
      <c r="D162" t="s">
        <v>272</v>
      </c>
      <c r="E162">
        <v>83</v>
      </c>
      <c r="F162" t="s">
        <v>1199</v>
      </c>
      <c r="G162" t="s">
        <v>186</v>
      </c>
      <c r="H162" t="s">
        <v>86</v>
      </c>
      <c r="I162" t="s">
        <v>266</v>
      </c>
      <c r="J162">
        <v>299</v>
      </c>
      <c r="K162">
        <v>368</v>
      </c>
      <c r="L162">
        <v>69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</row>
    <row r="163" spans="1:18" x14ac:dyDescent="0.25">
      <c r="A163" t="s">
        <v>180</v>
      </c>
      <c r="B163" t="s">
        <v>213</v>
      </c>
      <c r="C163" t="s">
        <v>121</v>
      </c>
      <c r="D163" t="s">
        <v>272</v>
      </c>
      <c r="E163">
        <v>84</v>
      </c>
      <c r="F163" t="s">
        <v>1200</v>
      </c>
      <c r="G163" t="s">
        <v>186</v>
      </c>
      <c r="H163" t="s">
        <v>86</v>
      </c>
      <c r="I163" t="s">
        <v>266</v>
      </c>
      <c r="J163">
        <v>347</v>
      </c>
      <c r="K163">
        <v>368</v>
      </c>
      <c r="L163">
        <v>21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</row>
    <row r="164" spans="1:18" x14ac:dyDescent="0.25">
      <c r="A164" t="s">
        <v>180</v>
      </c>
      <c r="B164" t="s">
        <v>213</v>
      </c>
      <c r="C164" t="s">
        <v>121</v>
      </c>
      <c r="D164" t="s">
        <v>272</v>
      </c>
      <c r="E164">
        <v>109</v>
      </c>
      <c r="F164" t="s">
        <v>1203</v>
      </c>
      <c r="G164" t="s">
        <v>187</v>
      </c>
      <c r="H164" t="s">
        <v>89</v>
      </c>
      <c r="I164" t="s">
        <v>266</v>
      </c>
      <c r="J164">
        <v>113</v>
      </c>
      <c r="K164">
        <v>109</v>
      </c>
      <c r="L164">
        <v>-4</v>
      </c>
      <c r="M164">
        <v>0</v>
      </c>
      <c r="N164">
        <v>0</v>
      </c>
      <c r="O164">
        <v>0</v>
      </c>
      <c r="P164">
        <v>35</v>
      </c>
      <c r="Q164">
        <v>58</v>
      </c>
      <c r="R164">
        <v>0</v>
      </c>
    </row>
    <row r="165" spans="1:18" x14ac:dyDescent="0.25">
      <c r="A165" t="s">
        <v>180</v>
      </c>
      <c r="B165" t="s">
        <v>213</v>
      </c>
      <c r="C165" t="s">
        <v>121</v>
      </c>
      <c r="D165" t="s">
        <v>272</v>
      </c>
      <c r="E165">
        <v>116</v>
      </c>
      <c r="F165" t="s">
        <v>274</v>
      </c>
      <c r="G165" t="s">
        <v>187</v>
      </c>
      <c r="H165" t="s">
        <v>89</v>
      </c>
      <c r="I165" t="s">
        <v>266</v>
      </c>
      <c r="J165">
        <v>0</v>
      </c>
      <c r="K165">
        <v>226</v>
      </c>
      <c r="L165">
        <v>226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</row>
    <row r="166" spans="1:18" x14ac:dyDescent="0.25">
      <c r="A166" t="s">
        <v>180</v>
      </c>
      <c r="B166" t="s">
        <v>213</v>
      </c>
      <c r="C166" t="s">
        <v>121</v>
      </c>
      <c r="D166" t="s">
        <v>272</v>
      </c>
      <c r="E166">
        <v>210</v>
      </c>
      <c r="F166" t="s">
        <v>914</v>
      </c>
      <c r="G166" t="s">
        <v>186</v>
      </c>
      <c r="H166" t="s">
        <v>86</v>
      </c>
      <c r="I166" t="s">
        <v>266</v>
      </c>
      <c r="J166">
        <v>175</v>
      </c>
      <c r="K166">
        <v>368</v>
      </c>
      <c r="L166">
        <v>193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</row>
    <row r="167" spans="1:18" x14ac:dyDescent="0.25">
      <c r="A167" t="s">
        <v>180</v>
      </c>
      <c r="B167" t="s">
        <v>213</v>
      </c>
      <c r="C167" t="s">
        <v>121</v>
      </c>
      <c r="D167" t="s">
        <v>272</v>
      </c>
      <c r="E167">
        <v>219</v>
      </c>
      <c r="F167" t="s">
        <v>1091</v>
      </c>
      <c r="G167" t="s">
        <v>186</v>
      </c>
      <c r="H167" t="s">
        <v>86</v>
      </c>
      <c r="I167" t="s">
        <v>266</v>
      </c>
      <c r="J167">
        <v>266</v>
      </c>
      <c r="K167">
        <v>368</v>
      </c>
      <c r="L167">
        <v>102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</row>
    <row r="168" spans="1:18" x14ac:dyDescent="0.25">
      <c r="A168" t="s">
        <v>180</v>
      </c>
      <c r="B168" t="s">
        <v>213</v>
      </c>
      <c r="C168" t="s">
        <v>121</v>
      </c>
      <c r="D168" t="s">
        <v>272</v>
      </c>
      <c r="E168">
        <v>417</v>
      </c>
      <c r="F168" t="s">
        <v>103</v>
      </c>
      <c r="G168" t="s">
        <v>187</v>
      </c>
      <c r="H168" t="s">
        <v>88</v>
      </c>
      <c r="I168" t="s">
        <v>266</v>
      </c>
      <c r="J168">
        <v>268</v>
      </c>
      <c r="K168">
        <v>250</v>
      </c>
      <c r="L168">
        <v>-18</v>
      </c>
      <c r="M168">
        <v>22</v>
      </c>
      <c r="N168">
        <v>39</v>
      </c>
      <c r="O168">
        <v>50</v>
      </c>
      <c r="P168">
        <v>63</v>
      </c>
      <c r="Q168">
        <v>65</v>
      </c>
      <c r="R168">
        <v>0</v>
      </c>
    </row>
    <row r="169" spans="1:18" x14ac:dyDescent="0.25">
      <c r="A169" t="s">
        <v>180</v>
      </c>
      <c r="B169" t="s">
        <v>213</v>
      </c>
      <c r="C169" t="s">
        <v>121</v>
      </c>
      <c r="D169" t="s">
        <v>272</v>
      </c>
      <c r="E169">
        <v>433</v>
      </c>
      <c r="F169" t="s">
        <v>329</v>
      </c>
      <c r="G169" t="s">
        <v>187</v>
      </c>
      <c r="H169" t="s">
        <v>88</v>
      </c>
      <c r="I169" t="s">
        <v>266</v>
      </c>
      <c r="J169">
        <v>268</v>
      </c>
      <c r="K169">
        <v>250</v>
      </c>
      <c r="L169">
        <v>-18</v>
      </c>
      <c r="M169">
        <v>20</v>
      </c>
      <c r="N169">
        <v>35</v>
      </c>
      <c r="O169">
        <v>56</v>
      </c>
      <c r="P169">
        <v>64</v>
      </c>
      <c r="Q169">
        <v>70</v>
      </c>
      <c r="R169">
        <v>0</v>
      </c>
    </row>
    <row r="170" spans="1:18" x14ac:dyDescent="0.25">
      <c r="A170" t="s">
        <v>180</v>
      </c>
      <c r="B170" t="s">
        <v>213</v>
      </c>
      <c r="C170" t="s">
        <v>121</v>
      </c>
      <c r="D170" t="s">
        <v>272</v>
      </c>
      <c r="E170">
        <v>434</v>
      </c>
      <c r="F170" t="s">
        <v>502</v>
      </c>
      <c r="G170" t="s">
        <v>187</v>
      </c>
      <c r="H170" t="s">
        <v>88</v>
      </c>
      <c r="I170" t="s">
        <v>266</v>
      </c>
      <c r="J170">
        <v>275</v>
      </c>
      <c r="K170">
        <v>250</v>
      </c>
      <c r="L170">
        <v>-25</v>
      </c>
      <c r="M170">
        <v>24</v>
      </c>
      <c r="N170">
        <v>46</v>
      </c>
      <c r="O170">
        <v>59</v>
      </c>
      <c r="P170">
        <v>58</v>
      </c>
      <c r="Q170">
        <v>71</v>
      </c>
      <c r="R170">
        <v>0</v>
      </c>
    </row>
    <row r="171" spans="1:18" x14ac:dyDescent="0.25">
      <c r="A171" t="s">
        <v>180</v>
      </c>
      <c r="B171" t="s">
        <v>213</v>
      </c>
      <c r="C171" t="s">
        <v>121</v>
      </c>
      <c r="D171" t="s">
        <v>272</v>
      </c>
      <c r="E171">
        <v>804</v>
      </c>
      <c r="F171" t="s">
        <v>674</v>
      </c>
      <c r="G171" t="s">
        <v>186</v>
      </c>
      <c r="H171" t="s">
        <v>86</v>
      </c>
      <c r="I171" t="s">
        <v>266</v>
      </c>
      <c r="J171">
        <v>283</v>
      </c>
      <c r="K171">
        <v>368</v>
      </c>
      <c r="L171">
        <v>85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</row>
    <row r="172" spans="1:18" x14ac:dyDescent="0.25">
      <c r="A172" t="s">
        <v>180</v>
      </c>
      <c r="B172" t="s">
        <v>213</v>
      </c>
      <c r="C172" t="s">
        <v>121</v>
      </c>
      <c r="D172" t="s">
        <v>272</v>
      </c>
      <c r="E172">
        <v>1151</v>
      </c>
      <c r="F172" t="s">
        <v>421</v>
      </c>
      <c r="G172" t="s">
        <v>186</v>
      </c>
      <c r="H172" t="s">
        <v>86</v>
      </c>
      <c r="I172" t="s">
        <v>266</v>
      </c>
      <c r="J172">
        <v>353</v>
      </c>
      <c r="K172">
        <v>368</v>
      </c>
      <c r="L172">
        <v>15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</row>
    <row r="173" spans="1:18" x14ac:dyDescent="0.25">
      <c r="A173" t="s">
        <v>180</v>
      </c>
      <c r="B173" t="s">
        <v>213</v>
      </c>
      <c r="C173" t="s">
        <v>121</v>
      </c>
      <c r="D173" t="s">
        <v>272</v>
      </c>
      <c r="E173">
        <v>1152</v>
      </c>
      <c r="F173" t="s">
        <v>639</v>
      </c>
      <c r="G173" t="s">
        <v>186</v>
      </c>
      <c r="H173" t="s">
        <v>86</v>
      </c>
      <c r="I173" t="s">
        <v>266</v>
      </c>
      <c r="J173">
        <v>326</v>
      </c>
      <c r="K173">
        <v>368</v>
      </c>
      <c r="L173">
        <v>42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</row>
    <row r="174" spans="1:18" x14ac:dyDescent="0.25">
      <c r="A174" t="s">
        <v>180</v>
      </c>
      <c r="B174" t="s">
        <v>213</v>
      </c>
      <c r="C174" t="s">
        <v>121</v>
      </c>
      <c r="D174" t="s">
        <v>272</v>
      </c>
      <c r="E174">
        <v>1153</v>
      </c>
      <c r="F174" t="s">
        <v>623</v>
      </c>
      <c r="G174" t="s">
        <v>186</v>
      </c>
      <c r="H174" t="s">
        <v>86</v>
      </c>
      <c r="I174" t="s">
        <v>266</v>
      </c>
      <c r="J174">
        <v>353</v>
      </c>
      <c r="K174">
        <v>368</v>
      </c>
      <c r="L174">
        <v>15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</row>
    <row r="175" spans="1:18" x14ac:dyDescent="0.25">
      <c r="A175" t="s">
        <v>180</v>
      </c>
      <c r="B175" t="s">
        <v>213</v>
      </c>
      <c r="C175" t="s">
        <v>121</v>
      </c>
      <c r="D175" t="s">
        <v>272</v>
      </c>
      <c r="E175">
        <v>1159</v>
      </c>
      <c r="F175" t="s">
        <v>640</v>
      </c>
      <c r="G175" t="s">
        <v>186</v>
      </c>
      <c r="H175" t="s">
        <v>86</v>
      </c>
      <c r="I175" t="s">
        <v>266</v>
      </c>
      <c r="J175">
        <v>319</v>
      </c>
      <c r="K175">
        <v>368</v>
      </c>
      <c r="L175">
        <v>49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</row>
    <row r="176" spans="1:18" x14ac:dyDescent="0.25">
      <c r="A176" t="s">
        <v>180</v>
      </c>
      <c r="B176" t="s">
        <v>213</v>
      </c>
      <c r="C176" t="s">
        <v>121</v>
      </c>
      <c r="D176" t="s">
        <v>272</v>
      </c>
      <c r="E176">
        <v>1561</v>
      </c>
      <c r="F176" t="s">
        <v>759</v>
      </c>
      <c r="G176" t="s">
        <v>186</v>
      </c>
      <c r="H176" t="s">
        <v>86</v>
      </c>
      <c r="I176" t="s">
        <v>266</v>
      </c>
      <c r="J176">
        <v>315</v>
      </c>
      <c r="K176">
        <v>368</v>
      </c>
      <c r="L176">
        <v>53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</row>
    <row r="177" spans="1:18" x14ac:dyDescent="0.25">
      <c r="A177" t="s">
        <v>180</v>
      </c>
      <c r="B177" t="s">
        <v>213</v>
      </c>
      <c r="C177" t="s">
        <v>121</v>
      </c>
      <c r="D177" t="s">
        <v>272</v>
      </c>
      <c r="E177">
        <v>1563</v>
      </c>
      <c r="F177" t="s">
        <v>505</v>
      </c>
      <c r="G177" t="s">
        <v>186</v>
      </c>
      <c r="H177" t="s">
        <v>54</v>
      </c>
      <c r="I177" t="s">
        <v>266</v>
      </c>
      <c r="J177">
        <v>70</v>
      </c>
      <c r="K177">
        <v>128</v>
      </c>
      <c r="L177">
        <v>58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</row>
    <row r="178" spans="1:18" x14ac:dyDescent="0.25">
      <c r="A178" t="s">
        <v>180</v>
      </c>
      <c r="B178" t="s">
        <v>213</v>
      </c>
      <c r="C178" t="s">
        <v>121</v>
      </c>
      <c r="D178" t="s">
        <v>272</v>
      </c>
      <c r="E178">
        <v>1773</v>
      </c>
      <c r="F178" t="s">
        <v>291</v>
      </c>
      <c r="G178" t="s">
        <v>187</v>
      </c>
      <c r="H178" t="s">
        <v>84</v>
      </c>
      <c r="I178" t="s">
        <v>266</v>
      </c>
      <c r="J178">
        <v>104</v>
      </c>
      <c r="K178">
        <v>226</v>
      </c>
      <c r="L178">
        <v>122</v>
      </c>
      <c r="M178">
        <v>3</v>
      </c>
      <c r="N178">
        <v>19</v>
      </c>
      <c r="O178">
        <v>19</v>
      </c>
      <c r="P178">
        <v>43</v>
      </c>
      <c r="Q178">
        <v>19</v>
      </c>
      <c r="R178">
        <v>0</v>
      </c>
    </row>
    <row r="179" spans="1:18" x14ac:dyDescent="0.25">
      <c r="A179" t="s">
        <v>180</v>
      </c>
      <c r="B179" t="s">
        <v>213</v>
      </c>
      <c r="C179" t="s">
        <v>121</v>
      </c>
      <c r="D179" t="s">
        <v>422</v>
      </c>
      <c r="E179">
        <v>7</v>
      </c>
      <c r="F179" t="s">
        <v>1163</v>
      </c>
      <c r="G179" t="s">
        <v>187</v>
      </c>
      <c r="H179" t="s">
        <v>88</v>
      </c>
      <c r="I179" t="s">
        <v>266</v>
      </c>
      <c r="J179">
        <v>255</v>
      </c>
      <c r="K179">
        <v>250</v>
      </c>
      <c r="L179">
        <v>-5</v>
      </c>
      <c r="M179">
        <v>21</v>
      </c>
      <c r="N179">
        <v>35</v>
      </c>
      <c r="O179">
        <v>56</v>
      </c>
      <c r="P179">
        <v>63</v>
      </c>
      <c r="Q179">
        <v>62</v>
      </c>
      <c r="R179">
        <v>0</v>
      </c>
    </row>
    <row r="180" spans="1:18" x14ac:dyDescent="0.25">
      <c r="A180" t="s">
        <v>180</v>
      </c>
      <c r="B180" t="s">
        <v>213</v>
      </c>
      <c r="C180" t="s">
        <v>121</v>
      </c>
      <c r="D180" t="s">
        <v>422</v>
      </c>
      <c r="E180">
        <v>46</v>
      </c>
      <c r="F180" t="s">
        <v>1143</v>
      </c>
      <c r="G180" t="s">
        <v>186</v>
      </c>
      <c r="H180" t="s">
        <v>86</v>
      </c>
      <c r="I180" t="s">
        <v>266</v>
      </c>
      <c r="J180">
        <v>202</v>
      </c>
      <c r="K180">
        <v>368</v>
      </c>
      <c r="L180">
        <v>166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</row>
    <row r="181" spans="1:18" x14ac:dyDescent="0.25">
      <c r="A181" t="s">
        <v>180</v>
      </c>
      <c r="B181" t="s">
        <v>213</v>
      </c>
      <c r="C181" t="s">
        <v>121</v>
      </c>
      <c r="D181" t="s">
        <v>422</v>
      </c>
      <c r="E181">
        <v>47</v>
      </c>
      <c r="F181" t="s">
        <v>621</v>
      </c>
      <c r="G181" t="s">
        <v>186</v>
      </c>
      <c r="H181" t="s">
        <v>86</v>
      </c>
      <c r="I181" t="s">
        <v>266</v>
      </c>
      <c r="J181">
        <v>291</v>
      </c>
      <c r="K181">
        <v>368</v>
      </c>
      <c r="L181">
        <v>77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</row>
    <row r="182" spans="1:18" x14ac:dyDescent="0.25">
      <c r="A182" t="s">
        <v>180</v>
      </c>
      <c r="B182" t="s">
        <v>213</v>
      </c>
      <c r="C182" t="s">
        <v>121</v>
      </c>
      <c r="D182" t="s">
        <v>422</v>
      </c>
      <c r="E182">
        <v>81</v>
      </c>
      <c r="F182" t="s">
        <v>1204</v>
      </c>
      <c r="G182" t="s">
        <v>186</v>
      </c>
      <c r="H182" t="s">
        <v>86</v>
      </c>
      <c r="I182" t="s">
        <v>266</v>
      </c>
      <c r="J182">
        <v>221</v>
      </c>
      <c r="K182">
        <v>368</v>
      </c>
      <c r="L182">
        <v>147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</row>
    <row r="183" spans="1:18" x14ac:dyDescent="0.25">
      <c r="A183" t="s">
        <v>180</v>
      </c>
      <c r="B183" t="s">
        <v>213</v>
      </c>
      <c r="C183" t="s">
        <v>121</v>
      </c>
      <c r="D183" t="s">
        <v>422</v>
      </c>
      <c r="E183">
        <v>112</v>
      </c>
      <c r="F183" t="s">
        <v>422</v>
      </c>
      <c r="G183" t="s">
        <v>187</v>
      </c>
      <c r="H183" t="s">
        <v>89</v>
      </c>
      <c r="I183" t="s">
        <v>266</v>
      </c>
      <c r="J183">
        <v>242</v>
      </c>
      <c r="K183">
        <v>194</v>
      </c>
      <c r="L183">
        <v>-48</v>
      </c>
      <c r="M183">
        <v>2</v>
      </c>
      <c r="N183">
        <v>31</v>
      </c>
      <c r="O183">
        <v>50</v>
      </c>
      <c r="P183">
        <v>65</v>
      </c>
      <c r="Q183">
        <v>75</v>
      </c>
      <c r="R183">
        <v>0</v>
      </c>
    </row>
    <row r="184" spans="1:18" x14ac:dyDescent="0.25">
      <c r="A184" t="s">
        <v>180</v>
      </c>
      <c r="B184" t="s">
        <v>213</v>
      </c>
      <c r="C184" t="s">
        <v>121</v>
      </c>
      <c r="D184" t="s">
        <v>422</v>
      </c>
      <c r="E184">
        <v>204</v>
      </c>
      <c r="F184" t="s">
        <v>1093</v>
      </c>
      <c r="G184" t="s">
        <v>187</v>
      </c>
      <c r="H184" t="s">
        <v>88</v>
      </c>
      <c r="I184" t="s">
        <v>266</v>
      </c>
      <c r="J184">
        <v>276</v>
      </c>
      <c r="K184">
        <v>250</v>
      </c>
      <c r="L184">
        <v>-26</v>
      </c>
      <c r="M184">
        <v>8</v>
      </c>
      <c r="N184">
        <v>57</v>
      </c>
      <c r="O184">
        <v>60</v>
      </c>
      <c r="P184">
        <v>68</v>
      </c>
      <c r="Q184">
        <v>67</v>
      </c>
      <c r="R184">
        <v>0</v>
      </c>
    </row>
    <row r="185" spans="1:18" x14ac:dyDescent="0.25">
      <c r="A185" t="s">
        <v>180</v>
      </c>
      <c r="B185" t="s">
        <v>213</v>
      </c>
      <c r="C185" t="s">
        <v>121</v>
      </c>
      <c r="D185" t="s">
        <v>422</v>
      </c>
      <c r="E185">
        <v>205</v>
      </c>
      <c r="F185" t="s">
        <v>1094</v>
      </c>
      <c r="G185" t="s">
        <v>186</v>
      </c>
      <c r="H185" t="s">
        <v>86</v>
      </c>
      <c r="I185" t="s">
        <v>266</v>
      </c>
      <c r="J185">
        <v>265</v>
      </c>
      <c r="K185">
        <v>368</v>
      </c>
      <c r="L185">
        <v>103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</row>
    <row r="186" spans="1:18" x14ac:dyDescent="0.25">
      <c r="A186" t="s">
        <v>180</v>
      </c>
      <c r="B186" t="s">
        <v>213</v>
      </c>
      <c r="C186" t="s">
        <v>121</v>
      </c>
      <c r="D186" t="s">
        <v>422</v>
      </c>
      <c r="E186">
        <v>206</v>
      </c>
      <c r="F186" t="s">
        <v>834</v>
      </c>
      <c r="G186" t="s">
        <v>186</v>
      </c>
      <c r="H186" t="s">
        <v>86</v>
      </c>
      <c r="I186" t="s">
        <v>266</v>
      </c>
      <c r="J186">
        <v>208</v>
      </c>
      <c r="K186">
        <v>368</v>
      </c>
      <c r="L186">
        <v>160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</row>
    <row r="187" spans="1:18" x14ac:dyDescent="0.25">
      <c r="A187" t="s">
        <v>180</v>
      </c>
      <c r="B187" t="s">
        <v>213</v>
      </c>
      <c r="C187" t="s">
        <v>121</v>
      </c>
      <c r="D187" t="s">
        <v>422</v>
      </c>
      <c r="E187">
        <v>220</v>
      </c>
      <c r="F187" t="s">
        <v>1136</v>
      </c>
      <c r="G187" t="s">
        <v>186</v>
      </c>
      <c r="H187" t="s">
        <v>86</v>
      </c>
      <c r="I187" t="s">
        <v>266</v>
      </c>
      <c r="J187">
        <v>295</v>
      </c>
      <c r="K187">
        <v>368</v>
      </c>
      <c r="L187">
        <v>73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</row>
    <row r="188" spans="1:18" x14ac:dyDescent="0.25">
      <c r="A188" t="s">
        <v>180</v>
      </c>
      <c r="B188" t="s">
        <v>213</v>
      </c>
      <c r="C188" t="s">
        <v>121</v>
      </c>
      <c r="D188" t="s">
        <v>422</v>
      </c>
      <c r="E188">
        <v>260</v>
      </c>
      <c r="F188" t="s">
        <v>1095</v>
      </c>
      <c r="G188" t="s">
        <v>186</v>
      </c>
      <c r="H188" t="s">
        <v>86</v>
      </c>
      <c r="I188" t="s">
        <v>266</v>
      </c>
      <c r="J188">
        <v>283</v>
      </c>
      <c r="K188">
        <v>368</v>
      </c>
      <c r="L188">
        <v>85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</row>
    <row r="189" spans="1:18" x14ac:dyDescent="0.25">
      <c r="A189" t="s">
        <v>180</v>
      </c>
      <c r="B189" t="s">
        <v>213</v>
      </c>
      <c r="C189" t="s">
        <v>121</v>
      </c>
      <c r="D189" t="s">
        <v>422</v>
      </c>
      <c r="E189">
        <v>439</v>
      </c>
      <c r="F189" t="s">
        <v>472</v>
      </c>
      <c r="G189" t="s">
        <v>187</v>
      </c>
      <c r="H189" t="s">
        <v>88</v>
      </c>
      <c r="I189" t="s">
        <v>266</v>
      </c>
      <c r="J189">
        <v>243</v>
      </c>
      <c r="K189">
        <v>228</v>
      </c>
      <c r="L189">
        <v>-15</v>
      </c>
      <c r="M189">
        <v>11</v>
      </c>
      <c r="N189">
        <v>33</v>
      </c>
      <c r="O189">
        <v>46</v>
      </c>
      <c r="P189">
        <v>69</v>
      </c>
      <c r="Q189">
        <v>66</v>
      </c>
      <c r="R189">
        <v>0</v>
      </c>
    </row>
    <row r="190" spans="1:18" x14ac:dyDescent="0.25">
      <c r="A190" t="s">
        <v>180</v>
      </c>
      <c r="B190" t="s">
        <v>213</v>
      </c>
      <c r="C190" t="s">
        <v>121</v>
      </c>
      <c r="D190" t="s">
        <v>422</v>
      </c>
      <c r="E190">
        <v>441</v>
      </c>
      <c r="F190" t="s">
        <v>544</v>
      </c>
      <c r="G190" t="s">
        <v>187</v>
      </c>
      <c r="H190" t="s">
        <v>88</v>
      </c>
      <c r="I190" t="s">
        <v>266</v>
      </c>
      <c r="J190">
        <v>253</v>
      </c>
      <c r="K190">
        <v>250</v>
      </c>
      <c r="L190">
        <v>-3</v>
      </c>
      <c r="M190">
        <v>16</v>
      </c>
      <c r="N190">
        <v>40</v>
      </c>
      <c r="O190">
        <v>57</v>
      </c>
      <c r="P190">
        <v>65</v>
      </c>
      <c r="Q190">
        <v>62</v>
      </c>
      <c r="R190">
        <v>0</v>
      </c>
    </row>
    <row r="191" spans="1:18" x14ac:dyDescent="0.25">
      <c r="A191" t="s">
        <v>180</v>
      </c>
      <c r="B191" t="s">
        <v>213</v>
      </c>
      <c r="C191" t="s">
        <v>121</v>
      </c>
      <c r="D191" t="s">
        <v>422</v>
      </c>
      <c r="E191">
        <v>442</v>
      </c>
      <c r="F191" t="s">
        <v>424</v>
      </c>
      <c r="G191" t="s">
        <v>187</v>
      </c>
      <c r="H191" t="s">
        <v>88</v>
      </c>
      <c r="I191" t="s">
        <v>266</v>
      </c>
      <c r="J191">
        <v>259</v>
      </c>
      <c r="K191">
        <v>250</v>
      </c>
      <c r="L191">
        <v>-9</v>
      </c>
      <c r="M191">
        <v>13</v>
      </c>
      <c r="N191">
        <v>31</v>
      </c>
      <c r="O191">
        <v>57</v>
      </c>
      <c r="P191">
        <v>68</v>
      </c>
      <c r="Q191">
        <v>71</v>
      </c>
      <c r="R191">
        <v>0</v>
      </c>
    </row>
    <row r="192" spans="1:18" x14ac:dyDescent="0.25">
      <c r="A192" t="s">
        <v>180</v>
      </c>
      <c r="B192" t="s">
        <v>213</v>
      </c>
      <c r="C192" t="s">
        <v>121</v>
      </c>
      <c r="D192" t="s">
        <v>422</v>
      </c>
      <c r="E192">
        <v>600</v>
      </c>
      <c r="F192" t="s">
        <v>960</v>
      </c>
      <c r="G192" t="s">
        <v>186</v>
      </c>
      <c r="H192" t="s">
        <v>54</v>
      </c>
      <c r="I192" t="s">
        <v>266</v>
      </c>
      <c r="J192">
        <v>61</v>
      </c>
      <c r="K192">
        <v>75</v>
      </c>
      <c r="L192">
        <v>14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</row>
    <row r="193" spans="1:18" x14ac:dyDescent="0.25">
      <c r="A193" t="s">
        <v>180</v>
      </c>
      <c r="B193" t="s">
        <v>213</v>
      </c>
      <c r="C193" t="s">
        <v>121</v>
      </c>
      <c r="D193" t="s">
        <v>422</v>
      </c>
      <c r="E193">
        <v>609</v>
      </c>
      <c r="F193" t="s">
        <v>962</v>
      </c>
      <c r="G193" t="s">
        <v>186</v>
      </c>
      <c r="H193" t="s">
        <v>54</v>
      </c>
      <c r="I193" t="s">
        <v>266</v>
      </c>
      <c r="J193">
        <v>165</v>
      </c>
      <c r="K193">
        <v>200</v>
      </c>
      <c r="L193">
        <v>35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</row>
    <row r="194" spans="1:18" x14ac:dyDescent="0.25">
      <c r="A194" t="s">
        <v>180</v>
      </c>
      <c r="B194" t="s">
        <v>213</v>
      </c>
      <c r="C194" t="s">
        <v>121</v>
      </c>
      <c r="D194" t="s">
        <v>422</v>
      </c>
      <c r="E194">
        <v>622</v>
      </c>
      <c r="F194" t="s">
        <v>964</v>
      </c>
      <c r="G194" t="s">
        <v>186</v>
      </c>
      <c r="H194" t="s">
        <v>54</v>
      </c>
      <c r="I194" t="s">
        <v>266</v>
      </c>
      <c r="J194">
        <v>105</v>
      </c>
      <c r="K194">
        <v>130</v>
      </c>
      <c r="L194">
        <v>25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</row>
    <row r="195" spans="1:18" x14ac:dyDescent="0.25">
      <c r="A195" t="s">
        <v>180</v>
      </c>
      <c r="B195" t="s">
        <v>213</v>
      </c>
      <c r="C195" t="s">
        <v>121</v>
      </c>
      <c r="D195" t="s">
        <v>422</v>
      </c>
      <c r="E195">
        <v>625</v>
      </c>
      <c r="F195" t="s">
        <v>966</v>
      </c>
      <c r="G195" t="s">
        <v>186</v>
      </c>
      <c r="H195" t="s">
        <v>54</v>
      </c>
      <c r="I195" t="s">
        <v>266</v>
      </c>
      <c r="J195">
        <v>152</v>
      </c>
      <c r="K195">
        <v>200</v>
      </c>
      <c r="L195">
        <v>48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</row>
    <row r="196" spans="1:18" x14ac:dyDescent="0.25">
      <c r="A196" t="s">
        <v>180</v>
      </c>
      <c r="B196" t="s">
        <v>213</v>
      </c>
      <c r="C196" t="s">
        <v>121</v>
      </c>
      <c r="D196" t="s">
        <v>422</v>
      </c>
      <c r="E196">
        <v>731</v>
      </c>
      <c r="F196" t="s">
        <v>730</v>
      </c>
      <c r="G196" t="s">
        <v>186</v>
      </c>
      <c r="H196" t="s">
        <v>86</v>
      </c>
      <c r="I196" t="s">
        <v>266</v>
      </c>
      <c r="J196">
        <v>178</v>
      </c>
      <c r="K196">
        <v>368</v>
      </c>
      <c r="L196">
        <v>190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</row>
    <row r="197" spans="1:18" x14ac:dyDescent="0.25">
      <c r="A197" t="s">
        <v>180</v>
      </c>
      <c r="B197" t="s">
        <v>213</v>
      </c>
      <c r="C197" t="s">
        <v>121</v>
      </c>
      <c r="D197" t="s">
        <v>422</v>
      </c>
      <c r="E197">
        <v>732</v>
      </c>
      <c r="F197" t="s">
        <v>731</v>
      </c>
      <c r="G197" t="s">
        <v>186</v>
      </c>
      <c r="H197" t="s">
        <v>86</v>
      </c>
      <c r="I197" t="s">
        <v>266</v>
      </c>
      <c r="J197">
        <v>237</v>
      </c>
      <c r="K197">
        <v>368</v>
      </c>
      <c r="L197">
        <v>131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</row>
    <row r="198" spans="1:18" x14ac:dyDescent="0.25">
      <c r="A198" t="s">
        <v>180</v>
      </c>
      <c r="B198" t="s">
        <v>213</v>
      </c>
      <c r="C198" t="s">
        <v>121</v>
      </c>
      <c r="D198" t="s">
        <v>422</v>
      </c>
      <c r="E198">
        <v>1584</v>
      </c>
      <c r="F198" t="s">
        <v>1285</v>
      </c>
      <c r="G198" t="s">
        <v>187</v>
      </c>
      <c r="H198" t="s">
        <v>66</v>
      </c>
      <c r="I198" t="s">
        <v>266</v>
      </c>
      <c r="J198">
        <v>82</v>
      </c>
      <c r="K198">
        <v>66</v>
      </c>
      <c r="L198">
        <v>-16</v>
      </c>
      <c r="M198">
        <v>1</v>
      </c>
      <c r="N198">
        <v>25</v>
      </c>
      <c r="O198">
        <v>21</v>
      </c>
      <c r="P198">
        <v>18</v>
      </c>
      <c r="Q198">
        <v>15</v>
      </c>
      <c r="R198">
        <v>0</v>
      </c>
    </row>
    <row r="199" spans="1:18" x14ac:dyDescent="0.25">
      <c r="A199" t="s">
        <v>180</v>
      </c>
      <c r="B199" t="s">
        <v>213</v>
      </c>
      <c r="C199" t="s">
        <v>121</v>
      </c>
      <c r="D199" t="s">
        <v>297</v>
      </c>
      <c r="E199">
        <v>1639</v>
      </c>
      <c r="F199" t="s">
        <v>507</v>
      </c>
      <c r="G199" t="s">
        <v>187</v>
      </c>
      <c r="H199" t="s">
        <v>84</v>
      </c>
      <c r="I199" t="s">
        <v>266</v>
      </c>
      <c r="J199">
        <v>72</v>
      </c>
      <c r="K199">
        <v>50</v>
      </c>
      <c r="L199">
        <v>-22</v>
      </c>
      <c r="M199">
        <v>0</v>
      </c>
      <c r="N199">
        <v>0</v>
      </c>
      <c r="O199">
        <v>13</v>
      </c>
      <c r="P199">
        <v>27</v>
      </c>
      <c r="Q199">
        <v>29</v>
      </c>
      <c r="R199">
        <v>0</v>
      </c>
    </row>
    <row r="200" spans="1:18" x14ac:dyDescent="0.25">
      <c r="A200" t="s">
        <v>180</v>
      </c>
      <c r="B200" t="s">
        <v>213</v>
      </c>
      <c r="C200" t="s">
        <v>121</v>
      </c>
      <c r="D200" t="s">
        <v>297</v>
      </c>
      <c r="E200">
        <v>1759</v>
      </c>
      <c r="F200" t="s">
        <v>299</v>
      </c>
      <c r="G200" t="s">
        <v>187</v>
      </c>
      <c r="H200" t="s">
        <v>84</v>
      </c>
      <c r="I200" t="s">
        <v>266</v>
      </c>
      <c r="J200">
        <v>75</v>
      </c>
      <c r="K200">
        <v>77</v>
      </c>
      <c r="L200">
        <v>2</v>
      </c>
      <c r="M200">
        <v>9</v>
      </c>
      <c r="N200">
        <v>16</v>
      </c>
      <c r="O200">
        <v>18</v>
      </c>
      <c r="P200">
        <v>26</v>
      </c>
      <c r="Q200">
        <v>5</v>
      </c>
      <c r="R200">
        <v>0</v>
      </c>
    </row>
    <row r="201" spans="1:18" x14ac:dyDescent="0.25">
      <c r="A201" t="s">
        <v>180</v>
      </c>
      <c r="B201" t="s">
        <v>213</v>
      </c>
      <c r="C201" t="s">
        <v>121</v>
      </c>
      <c r="D201" t="s">
        <v>285</v>
      </c>
      <c r="E201">
        <v>461</v>
      </c>
      <c r="F201" t="s">
        <v>287</v>
      </c>
      <c r="G201" t="s">
        <v>187</v>
      </c>
      <c r="H201" t="s">
        <v>88</v>
      </c>
      <c r="I201" t="s">
        <v>266</v>
      </c>
      <c r="J201">
        <v>196</v>
      </c>
      <c r="K201">
        <v>250</v>
      </c>
      <c r="L201">
        <v>54</v>
      </c>
      <c r="M201">
        <v>20</v>
      </c>
      <c r="N201">
        <v>44</v>
      </c>
      <c r="O201">
        <v>48</v>
      </c>
      <c r="P201">
        <v>53</v>
      </c>
      <c r="Q201">
        <v>30</v>
      </c>
      <c r="R201">
        <v>0</v>
      </c>
    </row>
    <row r="202" spans="1:18" x14ac:dyDescent="0.25">
      <c r="A202" t="s">
        <v>180</v>
      </c>
      <c r="B202" t="s">
        <v>213</v>
      </c>
      <c r="C202" t="s">
        <v>121</v>
      </c>
      <c r="D202" t="s">
        <v>285</v>
      </c>
      <c r="E202">
        <v>1175</v>
      </c>
      <c r="F202" t="s">
        <v>579</v>
      </c>
      <c r="G202" t="s">
        <v>186</v>
      </c>
      <c r="H202" t="s">
        <v>86</v>
      </c>
      <c r="I202" t="s">
        <v>266</v>
      </c>
      <c r="J202">
        <v>301</v>
      </c>
      <c r="K202">
        <v>368</v>
      </c>
      <c r="L202">
        <v>67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</row>
    <row r="203" spans="1:18" x14ac:dyDescent="0.25">
      <c r="A203" t="s">
        <v>180</v>
      </c>
      <c r="B203" t="s">
        <v>213</v>
      </c>
      <c r="C203" t="s">
        <v>121</v>
      </c>
      <c r="D203" t="s">
        <v>285</v>
      </c>
      <c r="E203">
        <v>1176</v>
      </c>
      <c r="F203" t="s">
        <v>580</v>
      </c>
      <c r="G203" t="s">
        <v>186</v>
      </c>
      <c r="H203" t="s">
        <v>86</v>
      </c>
      <c r="I203" t="s">
        <v>266</v>
      </c>
      <c r="J203">
        <v>252</v>
      </c>
      <c r="K203">
        <v>368</v>
      </c>
      <c r="L203">
        <v>116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</row>
    <row r="204" spans="1:18" x14ac:dyDescent="0.25">
      <c r="A204" t="s">
        <v>180</v>
      </c>
      <c r="B204" t="s">
        <v>213</v>
      </c>
      <c r="C204" t="s">
        <v>121</v>
      </c>
      <c r="D204" t="s">
        <v>303</v>
      </c>
      <c r="E204">
        <v>5</v>
      </c>
      <c r="F204" t="s">
        <v>950</v>
      </c>
      <c r="G204" t="s">
        <v>187</v>
      </c>
      <c r="H204" t="s">
        <v>88</v>
      </c>
      <c r="I204" t="s">
        <v>266</v>
      </c>
      <c r="J204">
        <v>262</v>
      </c>
      <c r="K204">
        <v>250</v>
      </c>
      <c r="L204">
        <v>-12</v>
      </c>
      <c r="M204">
        <v>16</v>
      </c>
      <c r="N204">
        <v>35</v>
      </c>
      <c r="O204">
        <v>50</v>
      </c>
      <c r="P204">
        <v>64</v>
      </c>
      <c r="Q204">
        <v>66</v>
      </c>
      <c r="R204">
        <v>0</v>
      </c>
    </row>
    <row r="205" spans="1:18" x14ac:dyDescent="0.25">
      <c r="A205" t="s">
        <v>180</v>
      </c>
      <c r="B205" t="s">
        <v>213</v>
      </c>
      <c r="C205" t="s">
        <v>121</v>
      </c>
      <c r="D205" t="s">
        <v>303</v>
      </c>
      <c r="E205">
        <v>6</v>
      </c>
      <c r="F205" t="s">
        <v>1168</v>
      </c>
      <c r="G205" t="s">
        <v>187</v>
      </c>
      <c r="H205" t="s">
        <v>88</v>
      </c>
      <c r="I205" t="s">
        <v>266</v>
      </c>
      <c r="J205">
        <v>273</v>
      </c>
      <c r="K205">
        <v>250</v>
      </c>
      <c r="L205">
        <v>-23</v>
      </c>
      <c r="M205">
        <v>16</v>
      </c>
      <c r="N205">
        <v>42</v>
      </c>
      <c r="O205">
        <v>50</v>
      </c>
      <c r="P205">
        <v>62</v>
      </c>
      <c r="Q205">
        <v>82</v>
      </c>
      <c r="R205">
        <v>0</v>
      </c>
    </row>
    <row r="206" spans="1:18" x14ac:dyDescent="0.25">
      <c r="A206" t="s">
        <v>180</v>
      </c>
      <c r="B206" t="s">
        <v>213</v>
      </c>
      <c r="C206" t="s">
        <v>121</v>
      </c>
      <c r="D206" t="s">
        <v>303</v>
      </c>
      <c r="E206">
        <v>43</v>
      </c>
      <c r="F206" t="s">
        <v>1172</v>
      </c>
      <c r="G206" t="s">
        <v>187</v>
      </c>
      <c r="H206" t="s">
        <v>88</v>
      </c>
      <c r="I206" t="s">
        <v>266</v>
      </c>
      <c r="J206">
        <v>280</v>
      </c>
      <c r="K206">
        <v>250</v>
      </c>
      <c r="L206">
        <v>-30</v>
      </c>
      <c r="M206">
        <v>20</v>
      </c>
      <c r="N206">
        <v>36</v>
      </c>
      <c r="O206">
        <v>57</v>
      </c>
      <c r="P206">
        <v>65</v>
      </c>
      <c r="Q206">
        <v>76</v>
      </c>
      <c r="R206">
        <v>0</v>
      </c>
    </row>
    <row r="207" spans="1:18" x14ac:dyDescent="0.25">
      <c r="A207" t="s">
        <v>180</v>
      </c>
      <c r="B207" t="s">
        <v>213</v>
      </c>
      <c r="C207" t="s">
        <v>121</v>
      </c>
      <c r="D207" t="s">
        <v>303</v>
      </c>
      <c r="E207">
        <v>85</v>
      </c>
      <c r="F207" t="s">
        <v>1210</v>
      </c>
      <c r="G207" t="s">
        <v>186</v>
      </c>
      <c r="H207" t="s">
        <v>86</v>
      </c>
      <c r="I207" t="s">
        <v>266</v>
      </c>
      <c r="J207">
        <v>252</v>
      </c>
      <c r="K207">
        <v>368</v>
      </c>
      <c r="L207">
        <v>116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</row>
    <row r="208" spans="1:18" x14ac:dyDescent="0.25">
      <c r="A208" t="s">
        <v>180</v>
      </c>
      <c r="B208" t="s">
        <v>213</v>
      </c>
      <c r="C208" t="s">
        <v>121</v>
      </c>
      <c r="D208" t="s">
        <v>303</v>
      </c>
      <c r="E208">
        <v>86</v>
      </c>
      <c r="F208" t="s">
        <v>1209</v>
      </c>
      <c r="G208" t="s">
        <v>186</v>
      </c>
      <c r="H208" t="s">
        <v>86</v>
      </c>
      <c r="I208" t="s">
        <v>266</v>
      </c>
      <c r="J208">
        <v>241</v>
      </c>
      <c r="K208">
        <v>368</v>
      </c>
      <c r="L208">
        <v>127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</row>
    <row r="209" spans="1:18" x14ac:dyDescent="0.25">
      <c r="A209" t="s">
        <v>180</v>
      </c>
      <c r="B209" t="s">
        <v>213</v>
      </c>
      <c r="C209" t="s">
        <v>121</v>
      </c>
      <c r="D209" t="s">
        <v>303</v>
      </c>
      <c r="E209">
        <v>105</v>
      </c>
      <c r="F209" t="s">
        <v>1206</v>
      </c>
      <c r="G209" t="s">
        <v>187</v>
      </c>
      <c r="H209" t="s">
        <v>89</v>
      </c>
      <c r="I209" t="s">
        <v>266</v>
      </c>
      <c r="J209">
        <v>120</v>
      </c>
      <c r="K209">
        <v>102</v>
      </c>
      <c r="L209">
        <v>-18</v>
      </c>
      <c r="M209">
        <v>0</v>
      </c>
      <c r="N209">
        <v>10</v>
      </c>
      <c r="O209">
        <v>30</v>
      </c>
      <c r="P209">
        <v>30</v>
      </c>
      <c r="Q209">
        <v>40</v>
      </c>
      <c r="R209">
        <v>0</v>
      </c>
    </row>
    <row r="210" spans="1:18" x14ac:dyDescent="0.25">
      <c r="A210" t="s">
        <v>180</v>
      </c>
      <c r="B210" t="s">
        <v>213</v>
      </c>
      <c r="C210" t="s">
        <v>121</v>
      </c>
      <c r="D210" t="s">
        <v>303</v>
      </c>
      <c r="E210">
        <v>113</v>
      </c>
      <c r="F210" t="s">
        <v>1208</v>
      </c>
      <c r="G210" t="s">
        <v>187</v>
      </c>
      <c r="H210" t="s">
        <v>89</v>
      </c>
      <c r="I210" t="s">
        <v>266</v>
      </c>
      <c r="J210">
        <v>227</v>
      </c>
      <c r="K210">
        <v>244</v>
      </c>
      <c r="L210">
        <v>17</v>
      </c>
      <c r="M210">
        <v>18</v>
      </c>
      <c r="N210">
        <v>38</v>
      </c>
      <c r="O210">
        <v>43</v>
      </c>
      <c r="P210">
        <v>62</v>
      </c>
      <c r="Q210">
        <v>48</v>
      </c>
      <c r="R210">
        <v>0</v>
      </c>
    </row>
    <row r="211" spans="1:18" x14ac:dyDescent="0.25">
      <c r="A211" t="s">
        <v>180</v>
      </c>
      <c r="B211" t="s">
        <v>213</v>
      </c>
      <c r="C211" t="s">
        <v>121</v>
      </c>
      <c r="D211" t="s">
        <v>303</v>
      </c>
      <c r="E211">
        <v>115</v>
      </c>
      <c r="F211" t="s">
        <v>1212</v>
      </c>
      <c r="G211" t="s">
        <v>187</v>
      </c>
      <c r="H211" t="s">
        <v>89</v>
      </c>
      <c r="I211" t="s">
        <v>266</v>
      </c>
      <c r="J211">
        <v>208</v>
      </c>
      <c r="K211">
        <v>197</v>
      </c>
      <c r="L211">
        <v>-11</v>
      </c>
      <c r="M211">
        <v>0</v>
      </c>
      <c r="N211">
        <v>0</v>
      </c>
      <c r="O211">
        <v>38</v>
      </c>
      <c r="P211">
        <v>78</v>
      </c>
      <c r="Q211">
        <v>75</v>
      </c>
      <c r="R211">
        <v>0</v>
      </c>
    </row>
    <row r="212" spans="1:18" x14ac:dyDescent="0.25">
      <c r="A212" t="s">
        <v>180</v>
      </c>
      <c r="B212" t="s">
        <v>213</v>
      </c>
      <c r="C212" t="s">
        <v>121</v>
      </c>
      <c r="D212" t="s">
        <v>303</v>
      </c>
      <c r="E212">
        <v>120</v>
      </c>
      <c r="F212" t="s">
        <v>1213</v>
      </c>
      <c r="G212" t="s">
        <v>187</v>
      </c>
      <c r="H212" t="s">
        <v>89</v>
      </c>
      <c r="I212" t="s">
        <v>266</v>
      </c>
      <c r="J212">
        <v>353</v>
      </c>
      <c r="K212">
        <v>335</v>
      </c>
      <c r="L212">
        <v>-18</v>
      </c>
      <c r="M212">
        <v>5</v>
      </c>
      <c r="N212">
        <v>43</v>
      </c>
      <c r="O212">
        <v>65</v>
      </c>
      <c r="P212">
        <v>93</v>
      </c>
      <c r="Q212">
        <v>114</v>
      </c>
      <c r="R212">
        <v>0</v>
      </c>
    </row>
    <row r="213" spans="1:18" x14ac:dyDescent="0.25">
      <c r="A213" t="s">
        <v>180</v>
      </c>
      <c r="B213" t="s">
        <v>213</v>
      </c>
      <c r="C213" t="s">
        <v>121</v>
      </c>
      <c r="D213" t="s">
        <v>303</v>
      </c>
      <c r="E213">
        <v>182</v>
      </c>
      <c r="F213" t="s">
        <v>1096</v>
      </c>
      <c r="G213" t="s">
        <v>186</v>
      </c>
      <c r="H213" t="s">
        <v>86</v>
      </c>
      <c r="I213" t="s">
        <v>266</v>
      </c>
      <c r="J213">
        <v>214</v>
      </c>
      <c r="K213">
        <v>368</v>
      </c>
      <c r="L213">
        <v>154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</row>
    <row r="214" spans="1:18" x14ac:dyDescent="0.25">
      <c r="A214" t="s">
        <v>180</v>
      </c>
      <c r="B214" t="s">
        <v>213</v>
      </c>
      <c r="C214" t="s">
        <v>121</v>
      </c>
      <c r="D214" t="s">
        <v>303</v>
      </c>
      <c r="E214">
        <v>183</v>
      </c>
      <c r="F214" t="s">
        <v>1097</v>
      </c>
      <c r="G214" t="s">
        <v>186</v>
      </c>
      <c r="H214" t="s">
        <v>86</v>
      </c>
      <c r="I214" t="s">
        <v>266</v>
      </c>
      <c r="J214">
        <v>254</v>
      </c>
      <c r="K214">
        <v>368</v>
      </c>
      <c r="L214">
        <v>114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</row>
    <row r="215" spans="1:18" x14ac:dyDescent="0.25">
      <c r="A215" t="s">
        <v>180</v>
      </c>
      <c r="B215" t="s">
        <v>213</v>
      </c>
      <c r="C215" t="s">
        <v>121</v>
      </c>
      <c r="D215" t="s">
        <v>303</v>
      </c>
      <c r="E215">
        <v>184</v>
      </c>
      <c r="F215" t="s">
        <v>930</v>
      </c>
      <c r="G215" t="s">
        <v>186</v>
      </c>
      <c r="H215" t="s">
        <v>86</v>
      </c>
      <c r="I215" t="s">
        <v>266</v>
      </c>
      <c r="J215">
        <v>296</v>
      </c>
      <c r="K215">
        <v>368</v>
      </c>
      <c r="L215">
        <v>72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</row>
    <row r="216" spans="1:18" x14ac:dyDescent="0.25">
      <c r="A216" t="s">
        <v>180</v>
      </c>
      <c r="B216" t="s">
        <v>213</v>
      </c>
      <c r="C216" t="s">
        <v>121</v>
      </c>
      <c r="D216" t="s">
        <v>303</v>
      </c>
      <c r="E216">
        <v>185</v>
      </c>
      <c r="F216" t="s">
        <v>931</v>
      </c>
      <c r="G216" t="s">
        <v>186</v>
      </c>
      <c r="H216" t="s">
        <v>86</v>
      </c>
      <c r="I216" t="s">
        <v>266</v>
      </c>
      <c r="J216">
        <v>234</v>
      </c>
      <c r="K216">
        <v>368</v>
      </c>
      <c r="L216">
        <v>134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</row>
    <row r="217" spans="1:18" x14ac:dyDescent="0.25">
      <c r="A217" t="s">
        <v>180</v>
      </c>
      <c r="B217" t="s">
        <v>213</v>
      </c>
      <c r="C217" t="s">
        <v>121</v>
      </c>
      <c r="D217" t="s">
        <v>303</v>
      </c>
      <c r="E217">
        <v>344</v>
      </c>
      <c r="F217" t="s">
        <v>840</v>
      </c>
      <c r="G217" t="s">
        <v>186</v>
      </c>
      <c r="H217" t="s">
        <v>86</v>
      </c>
      <c r="I217" t="s">
        <v>266</v>
      </c>
      <c r="J217">
        <v>253</v>
      </c>
      <c r="K217">
        <v>368</v>
      </c>
      <c r="L217">
        <v>115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</row>
    <row r="218" spans="1:18" x14ac:dyDescent="0.25">
      <c r="A218" t="s">
        <v>180</v>
      </c>
      <c r="B218" t="s">
        <v>213</v>
      </c>
      <c r="C218" t="s">
        <v>121</v>
      </c>
      <c r="D218" t="s">
        <v>303</v>
      </c>
      <c r="E218">
        <v>346</v>
      </c>
      <c r="F218" t="s">
        <v>830</v>
      </c>
      <c r="G218" t="s">
        <v>186</v>
      </c>
      <c r="H218" t="s">
        <v>86</v>
      </c>
      <c r="I218" t="s">
        <v>266</v>
      </c>
      <c r="J218">
        <v>252</v>
      </c>
      <c r="K218">
        <v>368</v>
      </c>
      <c r="L218">
        <v>116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</row>
    <row r="219" spans="1:18" x14ac:dyDescent="0.25">
      <c r="A219" t="s">
        <v>180</v>
      </c>
      <c r="B219" t="s">
        <v>213</v>
      </c>
      <c r="C219" t="s">
        <v>121</v>
      </c>
      <c r="D219" t="s">
        <v>303</v>
      </c>
      <c r="E219">
        <v>347</v>
      </c>
      <c r="F219" t="s">
        <v>839</v>
      </c>
      <c r="G219" t="s">
        <v>186</v>
      </c>
      <c r="H219" t="s">
        <v>86</v>
      </c>
      <c r="I219" t="s">
        <v>266</v>
      </c>
      <c r="J219">
        <v>192</v>
      </c>
      <c r="K219">
        <v>368</v>
      </c>
      <c r="L219">
        <v>176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</row>
    <row r="220" spans="1:18" x14ac:dyDescent="0.25">
      <c r="A220" t="s">
        <v>180</v>
      </c>
      <c r="B220" t="s">
        <v>213</v>
      </c>
      <c r="C220" t="s">
        <v>121</v>
      </c>
      <c r="D220" t="s">
        <v>303</v>
      </c>
      <c r="E220">
        <v>348</v>
      </c>
      <c r="F220" t="s">
        <v>928</v>
      </c>
      <c r="G220" t="s">
        <v>186</v>
      </c>
      <c r="H220" t="s">
        <v>86</v>
      </c>
      <c r="I220" t="s">
        <v>266</v>
      </c>
      <c r="J220">
        <v>179</v>
      </c>
      <c r="K220">
        <v>368</v>
      </c>
      <c r="L220">
        <v>189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</row>
    <row r="221" spans="1:18" x14ac:dyDescent="0.25">
      <c r="A221" t="s">
        <v>180</v>
      </c>
      <c r="B221" t="s">
        <v>213</v>
      </c>
      <c r="C221" t="s">
        <v>121</v>
      </c>
      <c r="D221" t="s">
        <v>303</v>
      </c>
      <c r="E221">
        <v>349</v>
      </c>
      <c r="F221" t="s">
        <v>803</v>
      </c>
      <c r="G221" t="s">
        <v>186</v>
      </c>
      <c r="H221" t="s">
        <v>86</v>
      </c>
      <c r="I221" t="s">
        <v>266</v>
      </c>
      <c r="J221">
        <v>182</v>
      </c>
      <c r="K221">
        <v>368</v>
      </c>
      <c r="L221">
        <v>186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</row>
    <row r="222" spans="1:18" x14ac:dyDescent="0.25">
      <c r="A222" t="s">
        <v>180</v>
      </c>
      <c r="B222" t="s">
        <v>213</v>
      </c>
      <c r="C222" t="s">
        <v>121</v>
      </c>
      <c r="D222" t="s">
        <v>303</v>
      </c>
      <c r="E222">
        <v>443</v>
      </c>
      <c r="F222" t="s">
        <v>548</v>
      </c>
      <c r="G222" t="s">
        <v>187</v>
      </c>
      <c r="H222" t="s">
        <v>88</v>
      </c>
      <c r="I222" t="s">
        <v>266</v>
      </c>
      <c r="J222">
        <v>253</v>
      </c>
      <c r="K222">
        <v>250</v>
      </c>
      <c r="L222">
        <v>-3</v>
      </c>
      <c r="M222">
        <v>15</v>
      </c>
      <c r="N222">
        <v>42</v>
      </c>
      <c r="O222">
        <v>62</v>
      </c>
      <c r="P222">
        <v>57</v>
      </c>
      <c r="Q222">
        <v>61</v>
      </c>
      <c r="R222">
        <v>0</v>
      </c>
    </row>
    <row r="223" spans="1:18" x14ac:dyDescent="0.25">
      <c r="A223" t="s">
        <v>180</v>
      </c>
      <c r="B223" t="s">
        <v>213</v>
      </c>
      <c r="C223" t="s">
        <v>121</v>
      </c>
      <c r="D223" t="s">
        <v>303</v>
      </c>
      <c r="E223">
        <v>446</v>
      </c>
      <c r="F223" t="s">
        <v>426</v>
      </c>
      <c r="G223" t="s">
        <v>187</v>
      </c>
      <c r="H223" t="s">
        <v>88</v>
      </c>
      <c r="I223" t="s">
        <v>266</v>
      </c>
      <c r="J223">
        <v>258</v>
      </c>
      <c r="K223">
        <v>250</v>
      </c>
      <c r="L223">
        <v>-8</v>
      </c>
      <c r="M223">
        <v>11</v>
      </c>
      <c r="N223">
        <v>39</v>
      </c>
      <c r="O223">
        <v>53</v>
      </c>
      <c r="P223">
        <v>66</v>
      </c>
      <c r="Q223">
        <v>65</v>
      </c>
      <c r="R223">
        <v>0</v>
      </c>
    </row>
    <row r="224" spans="1:18" x14ac:dyDescent="0.25">
      <c r="A224" t="s">
        <v>180</v>
      </c>
      <c r="B224" t="s">
        <v>213</v>
      </c>
      <c r="C224" t="s">
        <v>121</v>
      </c>
      <c r="D224" t="s">
        <v>303</v>
      </c>
      <c r="E224">
        <v>447</v>
      </c>
      <c r="F224" t="s">
        <v>552</v>
      </c>
      <c r="G224" t="s">
        <v>187</v>
      </c>
      <c r="H224" t="s">
        <v>88</v>
      </c>
      <c r="I224" t="s">
        <v>266</v>
      </c>
      <c r="J224">
        <v>247</v>
      </c>
      <c r="K224">
        <v>250</v>
      </c>
      <c r="L224">
        <v>3</v>
      </c>
      <c r="M224">
        <v>17</v>
      </c>
      <c r="N224">
        <v>39</v>
      </c>
      <c r="O224">
        <v>49</v>
      </c>
      <c r="P224">
        <v>71</v>
      </c>
      <c r="Q224">
        <v>58</v>
      </c>
      <c r="R224">
        <v>0</v>
      </c>
    </row>
    <row r="225" spans="1:18" x14ac:dyDescent="0.25">
      <c r="A225" t="s">
        <v>180</v>
      </c>
      <c r="B225" t="s">
        <v>213</v>
      </c>
      <c r="C225" t="s">
        <v>121</v>
      </c>
      <c r="D225" t="s">
        <v>303</v>
      </c>
      <c r="E225">
        <v>448</v>
      </c>
      <c r="F225" t="s">
        <v>386</v>
      </c>
      <c r="G225" t="s">
        <v>187</v>
      </c>
      <c r="H225" t="s">
        <v>88</v>
      </c>
      <c r="I225" t="s">
        <v>266</v>
      </c>
      <c r="J225">
        <v>234</v>
      </c>
      <c r="K225">
        <v>250</v>
      </c>
      <c r="L225">
        <v>16</v>
      </c>
      <c r="M225">
        <v>12</v>
      </c>
      <c r="N225">
        <v>40</v>
      </c>
      <c r="O225">
        <v>47</v>
      </c>
      <c r="P225">
        <v>56</v>
      </c>
      <c r="Q225">
        <v>63</v>
      </c>
      <c r="R225">
        <v>0</v>
      </c>
    </row>
    <row r="226" spans="1:18" x14ac:dyDescent="0.25">
      <c r="A226" t="s">
        <v>180</v>
      </c>
      <c r="B226" t="s">
        <v>213</v>
      </c>
      <c r="C226" t="s">
        <v>121</v>
      </c>
      <c r="D226" t="s">
        <v>303</v>
      </c>
      <c r="E226">
        <v>456</v>
      </c>
      <c r="F226" t="s">
        <v>319</v>
      </c>
      <c r="G226" t="s">
        <v>187</v>
      </c>
      <c r="H226" t="s">
        <v>88</v>
      </c>
      <c r="I226" t="s">
        <v>266</v>
      </c>
      <c r="J226">
        <v>243</v>
      </c>
      <c r="K226">
        <v>250</v>
      </c>
      <c r="L226">
        <v>7</v>
      </c>
      <c r="M226">
        <v>16</v>
      </c>
      <c r="N226">
        <v>40</v>
      </c>
      <c r="O226">
        <v>51</v>
      </c>
      <c r="P226">
        <v>62</v>
      </c>
      <c r="Q226">
        <v>62</v>
      </c>
      <c r="R226">
        <v>0</v>
      </c>
    </row>
    <row r="227" spans="1:18" x14ac:dyDescent="0.25">
      <c r="A227" t="s">
        <v>180</v>
      </c>
      <c r="B227" t="s">
        <v>213</v>
      </c>
      <c r="C227" t="s">
        <v>121</v>
      </c>
      <c r="D227" t="s">
        <v>303</v>
      </c>
      <c r="E227">
        <v>469</v>
      </c>
      <c r="F227" t="s">
        <v>464</v>
      </c>
      <c r="G227" t="s">
        <v>187</v>
      </c>
      <c r="H227" t="s">
        <v>88</v>
      </c>
      <c r="I227" t="s">
        <v>266</v>
      </c>
      <c r="J227">
        <v>300</v>
      </c>
      <c r="K227">
        <v>250</v>
      </c>
      <c r="L227">
        <v>-50</v>
      </c>
      <c r="M227">
        <v>25</v>
      </c>
      <c r="N227">
        <v>47</v>
      </c>
      <c r="O227">
        <v>51</v>
      </c>
      <c r="P227">
        <v>75</v>
      </c>
      <c r="Q227">
        <v>87</v>
      </c>
      <c r="R227">
        <v>0</v>
      </c>
    </row>
    <row r="228" spans="1:18" x14ac:dyDescent="0.25">
      <c r="A228" t="s">
        <v>180</v>
      </c>
      <c r="B228" t="s">
        <v>213</v>
      </c>
      <c r="C228" t="s">
        <v>121</v>
      </c>
      <c r="D228" t="s">
        <v>303</v>
      </c>
      <c r="E228">
        <v>472</v>
      </c>
      <c r="F228" t="s">
        <v>485</v>
      </c>
      <c r="G228" t="s">
        <v>187</v>
      </c>
      <c r="H228" t="s">
        <v>88</v>
      </c>
      <c r="I228" t="s">
        <v>266</v>
      </c>
      <c r="J228">
        <v>203</v>
      </c>
      <c r="K228">
        <v>250</v>
      </c>
      <c r="L228">
        <v>47</v>
      </c>
      <c r="M228">
        <v>8</v>
      </c>
      <c r="N228">
        <v>31</v>
      </c>
      <c r="O228">
        <v>45</v>
      </c>
      <c r="P228">
        <v>57</v>
      </c>
      <c r="Q228">
        <v>48</v>
      </c>
      <c r="R228">
        <v>0</v>
      </c>
    </row>
    <row r="229" spans="1:18" x14ac:dyDescent="0.25">
      <c r="A229" t="s">
        <v>180</v>
      </c>
      <c r="B229" t="s">
        <v>213</v>
      </c>
      <c r="C229" t="s">
        <v>121</v>
      </c>
      <c r="D229" t="s">
        <v>303</v>
      </c>
      <c r="E229">
        <v>581</v>
      </c>
      <c r="F229" t="s">
        <v>750</v>
      </c>
      <c r="G229" t="s">
        <v>186</v>
      </c>
      <c r="H229" t="s">
        <v>86</v>
      </c>
      <c r="I229" t="s">
        <v>266</v>
      </c>
      <c r="J229">
        <v>269</v>
      </c>
      <c r="K229">
        <v>368</v>
      </c>
      <c r="L229">
        <v>99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</row>
    <row r="230" spans="1:18" x14ac:dyDescent="0.25">
      <c r="A230" t="s">
        <v>180</v>
      </c>
      <c r="B230" t="s">
        <v>213</v>
      </c>
      <c r="C230" t="s">
        <v>121</v>
      </c>
      <c r="D230" t="s">
        <v>303</v>
      </c>
      <c r="E230">
        <v>582</v>
      </c>
      <c r="F230" t="s">
        <v>426</v>
      </c>
      <c r="G230" t="s">
        <v>186</v>
      </c>
      <c r="H230" t="s">
        <v>86</v>
      </c>
      <c r="I230" t="s">
        <v>266</v>
      </c>
      <c r="J230">
        <v>285</v>
      </c>
      <c r="K230">
        <v>368</v>
      </c>
      <c r="L230">
        <v>83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</row>
    <row r="231" spans="1:18" x14ac:dyDescent="0.25">
      <c r="A231" t="s">
        <v>180</v>
      </c>
      <c r="B231" t="s">
        <v>213</v>
      </c>
      <c r="C231" t="s">
        <v>121</v>
      </c>
      <c r="D231" t="s">
        <v>303</v>
      </c>
      <c r="E231">
        <v>583</v>
      </c>
      <c r="F231" t="s">
        <v>751</v>
      </c>
      <c r="G231" t="s">
        <v>186</v>
      </c>
      <c r="H231" t="s">
        <v>86</v>
      </c>
      <c r="I231" t="s">
        <v>266</v>
      </c>
      <c r="J231">
        <v>346</v>
      </c>
      <c r="K231">
        <v>368</v>
      </c>
      <c r="L231">
        <v>22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</row>
    <row r="232" spans="1:18" x14ac:dyDescent="0.25">
      <c r="A232" t="s">
        <v>180</v>
      </c>
      <c r="B232" t="s">
        <v>213</v>
      </c>
      <c r="C232" t="s">
        <v>121</v>
      </c>
      <c r="D232" t="s">
        <v>303</v>
      </c>
      <c r="E232">
        <v>584</v>
      </c>
      <c r="F232" t="s">
        <v>752</v>
      </c>
      <c r="G232" t="s">
        <v>186</v>
      </c>
      <c r="H232" t="s">
        <v>86</v>
      </c>
      <c r="I232" t="s">
        <v>266</v>
      </c>
      <c r="J232">
        <v>334</v>
      </c>
      <c r="K232">
        <v>368</v>
      </c>
      <c r="L232">
        <v>34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</row>
    <row r="233" spans="1:18" x14ac:dyDescent="0.25">
      <c r="A233" t="s">
        <v>180</v>
      </c>
      <c r="B233" t="s">
        <v>213</v>
      </c>
      <c r="C233" t="s">
        <v>121</v>
      </c>
      <c r="D233" t="s">
        <v>303</v>
      </c>
      <c r="E233">
        <v>694</v>
      </c>
      <c r="F233" t="s">
        <v>620</v>
      </c>
      <c r="G233" t="s">
        <v>186</v>
      </c>
      <c r="H233" t="s">
        <v>86</v>
      </c>
      <c r="I233" t="s">
        <v>266</v>
      </c>
      <c r="J233">
        <v>187</v>
      </c>
      <c r="K233">
        <v>368</v>
      </c>
      <c r="L233">
        <v>181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</row>
    <row r="234" spans="1:18" x14ac:dyDescent="0.25">
      <c r="A234" t="s">
        <v>180</v>
      </c>
      <c r="B234" t="s">
        <v>213</v>
      </c>
      <c r="C234" t="s">
        <v>121</v>
      </c>
      <c r="D234" t="s">
        <v>303</v>
      </c>
      <c r="E234">
        <v>695</v>
      </c>
      <c r="F234" t="s">
        <v>621</v>
      </c>
      <c r="G234" t="s">
        <v>186</v>
      </c>
      <c r="H234" t="s">
        <v>86</v>
      </c>
      <c r="I234" t="s">
        <v>266</v>
      </c>
      <c r="J234">
        <v>214</v>
      </c>
      <c r="K234">
        <v>368</v>
      </c>
      <c r="L234">
        <v>154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</row>
    <row r="235" spans="1:18" x14ac:dyDescent="0.25">
      <c r="A235" t="s">
        <v>180</v>
      </c>
      <c r="B235" t="s">
        <v>213</v>
      </c>
      <c r="C235" t="s">
        <v>121</v>
      </c>
      <c r="D235" t="s">
        <v>303</v>
      </c>
      <c r="E235">
        <v>711</v>
      </c>
      <c r="F235" t="s">
        <v>614</v>
      </c>
      <c r="G235" t="s">
        <v>186</v>
      </c>
      <c r="H235" t="s">
        <v>86</v>
      </c>
      <c r="I235" t="s">
        <v>266</v>
      </c>
      <c r="J235">
        <v>345</v>
      </c>
      <c r="K235">
        <v>368</v>
      </c>
      <c r="L235">
        <v>23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</row>
    <row r="236" spans="1:18" x14ac:dyDescent="0.25">
      <c r="A236" t="s">
        <v>180</v>
      </c>
      <c r="B236" t="s">
        <v>213</v>
      </c>
      <c r="C236" t="s">
        <v>121</v>
      </c>
      <c r="D236" t="s">
        <v>303</v>
      </c>
      <c r="E236">
        <v>713</v>
      </c>
      <c r="F236" t="s">
        <v>548</v>
      </c>
      <c r="G236" t="s">
        <v>186</v>
      </c>
      <c r="H236" t="s">
        <v>86</v>
      </c>
      <c r="I236" t="s">
        <v>266</v>
      </c>
      <c r="J236">
        <v>255</v>
      </c>
      <c r="K236">
        <v>368</v>
      </c>
      <c r="L236">
        <v>113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</row>
    <row r="237" spans="1:18" x14ac:dyDescent="0.25">
      <c r="A237" t="s">
        <v>180</v>
      </c>
      <c r="B237" t="s">
        <v>213</v>
      </c>
      <c r="C237" t="s">
        <v>121</v>
      </c>
      <c r="D237" t="s">
        <v>303</v>
      </c>
      <c r="E237">
        <v>714</v>
      </c>
      <c r="F237" t="s">
        <v>805</v>
      </c>
      <c r="G237" t="s">
        <v>186</v>
      </c>
      <c r="H237" t="s">
        <v>86</v>
      </c>
      <c r="I237" t="s">
        <v>266</v>
      </c>
      <c r="J237">
        <v>324</v>
      </c>
      <c r="K237">
        <v>368</v>
      </c>
      <c r="L237">
        <v>44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</row>
    <row r="238" spans="1:18" x14ac:dyDescent="0.25">
      <c r="A238" t="s">
        <v>180</v>
      </c>
      <c r="B238" t="s">
        <v>213</v>
      </c>
      <c r="C238" t="s">
        <v>121</v>
      </c>
      <c r="D238" t="s">
        <v>303</v>
      </c>
      <c r="E238">
        <v>715</v>
      </c>
      <c r="F238" t="s">
        <v>616</v>
      </c>
      <c r="G238" t="s">
        <v>186</v>
      </c>
      <c r="H238" t="s">
        <v>86</v>
      </c>
      <c r="I238" t="s">
        <v>266</v>
      </c>
      <c r="J238">
        <v>235</v>
      </c>
      <c r="K238">
        <v>368</v>
      </c>
      <c r="L238">
        <v>133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</row>
    <row r="239" spans="1:18" x14ac:dyDescent="0.25">
      <c r="A239" t="s">
        <v>180</v>
      </c>
      <c r="B239" t="s">
        <v>213</v>
      </c>
      <c r="C239" t="s">
        <v>121</v>
      </c>
      <c r="D239" t="s">
        <v>303</v>
      </c>
      <c r="E239">
        <v>716</v>
      </c>
      <c r="F239" t="s">
        <v>613</v>
      </c>
      <c r="G239" t="s">
        <v>186</v>
      </c>
      <c r="H239" t="s">
        <v>86</v>
      </c>
      <c r="I239" t="s">
        <v>266</v>
      </c>
      <c r="J239">
        <v>310</v>
      </c>
      <c r="K239">
        <v>368</v>
      </c>
      <c r="L239">
        <v>58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</row>
    <row r="240" spans="1:18" x14ac:dyDescent="0.25">
      <c r="A240" t="s">
        <v>180</v>
      </c>
      <c r="B240" t="s">
        <v>213</v>
      </c>
      <c r="C240" t="s">
        <v>121</v>
      </c>
      <c r="D240" t="s">
        <v>303</v>
      </c>
      <c r="E240">
        <v>808</v>
      </c>
      <c r="F240" t="s">
        <v>720</v>
      </c>
      <c r="G240" t="s">
        <v>186</v>
      </c>
      <c r="H240" t="s">
        <v>85</v>
      </c>
      <c r="I240" t="s">
        <v>266</v>
      </c>
      <c r="J240">
        <v>321</v>
      </c>
      <c r="K240">
        <v>368</v>
      </c>
      <c r="L240">
        <v>47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</row>
    <row r="241" spans="1:18" x14ac:dyDescent="0.25">
      <c r="A241" t="s">
        <v>180</v>
      </c>
      <c r="B241" t="s">
        <v>213</v>
      </c>
      <c r="C241" t="s">
        <v>121</v>
      </c>
      <c r="D241" t="s">
        <v>303</v>
      </c>
      <c r="E241">
        <v>816</v>
      </c>
      <c r="F241" t="s">
        <v>724</v>
      </c>
      <c r="G241" t="s">
        <v>186</v>
      </c>
      <c r="H241" t="s">
        <v>86</v>
      </c>
      <c r="I241" t="s">
        <v>266</v>
      </c>
      <c r="J241">
        <v>208</v>
      </c>
      <c r="K241">
        <v>368</v>
      </c>
      <c r="L241">
        <v>160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</row>
    <row r="242" spans="1:18" x14ac:dyDescent="0.25">
      <c r="A242" t="s">
        <v>180</v>
      </c>
      <c r="B242" t="s">
        <v>213</v>
      </c>
      <c r="C242" t="s">
        <v>121</v>
      </c>
      <c r="D242" t="s">
        <v>303</v>
      </c>
      <c r="E242">
        <v>817</v>
      </c>
      <c r="F242" t="s">
        <v>788</v>
      </c>
      <c r="G242" t="s">
        <v>186</v>
      </c>
      <c r="H242" t="s">
        <v>86</v>
      </c>
      <c r="I242" t="s">
        <v>266</v>
      </c>
      <c r="J242">
        <v>243</v>
      </c>
      <c r="K242">
        <v>368</v>
      </c>
      <c r="L242">
        <v>125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</row>
    <row r="243" spans="1:18" x14ac:dyDescent="0.25">
      <c r="A243" t="s">
        <v>180</v>
      </c>
      <c r="B243" t="s">
        <v>213</v>
      </c>
      <c r="C243" t="s">
        <v>121</v>
      </c>
      <c r="D243" t="s">
        <v>303</v>
      </c>
      <c r="E243">
        <v>839</v>
      </c>
      <c r="F243" t="s">
        <v>586</v>
      </c>
      <c r="G243" t="s">
        <v>187</v>
      </c>
      <c r="H243" t="s">
        <v>88</v>
      </c>
      <c r="I243" t="s">
        <v>266</v>
      </c>
      <c r="J243">
        <v>293</v>
      </c>
      <c r="K243">
        <v>250</v>
      </c>
      <c r="L243">
        <v>-43</v>
      </c>
      <c r="M243">
        <v>19</v>
      </c>
      <c r="N243">
        <v>39</v>
      </c>
      <c r="O243">
        <v>62</v>
      </c>
      <c r="P243">
        <v>73</v>
      </c>
      <c r="Q243">
        <v>87</v>
      </c>
      <c r="R243">
        <v>0</v>
      </c>
    </row>
    <row r="244" spans="1:18" x14ac:dyDescent="0.25">
      <c r="A244" t="s">
        <v>180</v>
      </c>
      <c r="B244" t="s">
        <v>213</v>
      </c>
      <c r="C244" t="s">
        <v>121</v>
      </c>
      <c r="D244" t="s">
        <v>303</v>
      </c>
      <c r="E244">
        <v>862</v>
      </c>
      <c r="F244" t="s">
        <v>526</v>
      </c>
      <c r="G244" t="s">
        <v>187</v>
      </c>
      <c r="H244" t="s">
        <v>88</v>
      </c>
      <c r="I244" t="s">
        <v>266</v>
      </c>
      <c r="J244">
        <v>294</v>
      </c>
      <c r="K244">
        <v>250</v>
      </c>
      <c r="L244">
        <v>-44</v>
      </c>
      <c r="M244">
        <v>19</v>
      </c>
      <c r="N244">
        <v>42</v>
      </c>
      <c r="O244">
        <v>56</v>
      </c>
      <c r="P244">
        <v>74</v>
      </c>
      <c r="Q244">
        <v>81</v>
      </c>
      <c r="R244">
        <v>0</v>
      </c>
    </row>
    <row r="245" spans="1:18" x14ac:dyDescent="0.25">
      <c r="A245" t="s">
        <v>180</v>
      </c>
      <c r="B245" t="s">
        <v>213</v>
      </c>
      <c r="C245" t="s">
        <v>121</v>
      </c>
      <c r="D245" t="s">
        <v>303</v>
      </c>
      <c r="E245">
        <v>959</v>
      </c>
      <c r="F245" t="s">
        <v>555</v>
      </c>
      <c r="G245" t="s">
        <v>186</v>
      </c>
      <c r="H245" t="s">
        <v>86</v>
      </c>
      <c r="I245" t="s">
        <v>266</v>
      </c>
      <c r="J245">
        <v>255</v>
      </c>
      <c r="K245">
        <v>368</v>
      </c>
      <c r="L245">
        <v>113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</row>
    <row r="246" spans="1:18" x14ac:dyDescent="0.25">
      <c r="A246" t="s">
        <v>180</v>
      </c>
      <c r="B246" t="s">
        <v>213</v>
      </c>
      <c r="C246" t="s">
        <v>121</v>
      </c>
      <c r="D246" t="s">
        <v>303</v>
      </c>
      <c r="E246">
        <v>1395</v>
      </c>
      <c r="F246" t="s">
        <v>668</v>
      </c>
      <c r="G246" t="s">
        <v>186</v>
      </c>
      <c r="H246" t="s">
        <v>86</v>
      </c>
      <c r="I246" t="s">
        <v>266</v>
      </c>
      <c r="J246">
        <v>263</v>
      </c>
      <c r="K246">
        <v>368</v>
      </c>
      <c r="L246">
        <v>105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</row>
    <row r="247" spans="1:18" x14ac:dyDescent="0.25">
      <c r="A247" t="s">
        <v>180</v>
      </c>
      <c r="B247" t="s">
        <v>213</v>
      </c>
      <c r="C247" t="s">
        <v>121</v>
      </c>
      <c r="D247" t="s">
        <v>303</v>
      </c>
      <c r="E247">
        <v>1396</v>
      </c>
      <c r="F247" t="s">
        <v>669</v>
      </c>
      <c r="G247" t="s">
        <v>186</v>
      </c>
      <c r="H247" t="s">
        <v>86</v>
      </c>
      <c r="I247" t="s">
        <v>266</v>
      </c>
      <c r="J247">
        <v>262</v>
      </c>
      <c r="K247">
        <v>368</v>
      </c>
      <c r="L247">
        <v>106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</row>
    <row r="248" spans="1:18" x14ac:dyDescent="0.25">
      <c r="A248" t="s">
        <v>180</v>
      </c>
      <c r="B248" t="s">
        <v>213</v>
      </c>
      <c r="C248" t="s">
        <v>121</v>
      </c>
      <c r="D248" t="s">
        <v>303</v>
      </c>
      <c r="E248">
        <v>1399</v>
      </c>
      <c r="F248" t="s">
        <v>671</v>
      </c>
      <c r="G248" t="s">
        <v>186</v>
      </c>
      <c r="H248" t="s">
        <v>86</v>
      </c>
      <c r="I248" t="s">
        <v>266</v>
      </c>
      <c r="J248">
        <v>229</v>
      </c>
      <c r="K248">
        <v>368</v>
      </c>
      <c r="L248">
        <v>139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</row>
    <row r="249" spans="1:18" x14ac:dyDescent="0.25">
      <c r="A249" t="s">
        <v>180</v>
      </c>
      <c r="B249" t="s">
        <v>213</v>
      </c>
      <c r="C249" t="s">
        <v>121</v>
      </c>
      <c r="D249" t="s">
        <v>303</v>
      </c>
      <c r="E249">
        <v>1400</v>
      </c>
      <c r="F249" t="s">
        <v>672</v>
      </c>
      <c r="G249" t="s">
        <v>186</v>
      </c>
      <c r="H249" t="s">
        <v>86</v>
      </c>
      <c r="I249" t="s">
        <v>266</v>
      </c>
      <c r="J249">
        <v>281</v>
      </c>
      <c r="K249">
        <v>368</v>
      </c>
      <c r="L249">
        <v>87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</row>
    <row r="250" spans="1:18" x14ac:dyDescent="0.25">
      <c r="A250" t="s">
        <v>180</v>
      </c>
      <c r="B250" t="s">
        <v>213</v>
      </c>
      <c r="C250" t="s">
        <v>121</v>
      </c>
      <c r="D250" t="s">
        <v>303</v>
      </c>
      <c r="E250">
        <v>1403</v>
      </c>
      <c r="F250" t="s">
        <v>617</v>
      </c>
      <c r="G250" t="s">
        <v>186</v>
      </c>
      <c r="H250" t="s">
        <v>86</v>
      </c>
      <c r="I250" t="s">
        <v>266</v>
      </c>
      <c r="J250">
        <v>275</v>
      </c>
      <c r="K250">
        <v>368</v>
      </c>
      <c r="L250">
        <v>93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</row>
    <row r="251" spans="1:18" x14ac:dyDescent="0.25">
      <c r="A251" t="s">
        <v>180</v>
      </c>
      <c r="B251" t="s">
        <v>213</v>
      </c>
      <c r="C251" t="s">
        <v>121</v>
      </c>
      <c r="D251" t="s">
        <v>303</v>
      </c>
      <c r="E251">
        <v>1404</v>
      </c>
      <c r="F251" t="s">
        <v>618</v>
      </c>
      <c r="G251" t="s">
        <v>186</v>
      </c>
      <c r="H251" t="s">
        <v>86</v>
      </c>
      <c r="I251" t="s">
        <v>266</v>
      </c>
      <c r="J251">
        <v>324</v>
      </c>
      <c r="K251">
        <v>368</v>
      </c>
      <c r="L251">
        <v>44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</row>
    <row r="252" spans="1:18" x14ac:dyDescent="0.25">
      <c r="A252" t="s">
        <v>180</v>
      </c>
      <c r="B252" t="s">
        <v>213</v>
      </c>
      <c r="C252" t="s">
        <v>121</v>
      </c>
      <c r="D252" t="s">
        <v>303</v>
      </c>
      <c r="E252">
        <v>1443</v>
      </c>
      <c r="F252" t="s">
        <v>581</v>
      </c>
      <c r="G252" t="s">
        <v>186</v>
      </c>
      <c r="H252" t="s">
        <v>86</v>
      </c>
      <c r="I252" t="s">
        <v>266</v>
      </c>
      <c r="J252">
        <v>321</v>
      </c>
      <c r="K252">
        <v>368</v>
      </c>
      <c r="L252">
        <v>47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</row>
    <row r="253" spans="1:18" x14ac:dyDescent="0.25">
      <c r="A253" t="s">
        <v>180</v>
      </c>
      <c r="B253" t="s">
        <v>213</v>
      </c>
      <c r="C253" t="s">
        <v>121</v>
      </c>
      <c r="D253" t="s">
        <v>303</v>
      </c>
      <c r="E253">
        <v>1444</v>
      </c>
      <c r="F253" t="s">
        <v>582</v>
      </c>
      <c r="G253" t="s">
        <v>186</v>
      </c>
      <c r="H253" t="s">
        <v>86</v>
      </c>
      <c r="I253" t="s">
        <v>266</v>
      </c>
      <c r="J253">
        <v>168</v>
      </c>
      <c r="K253">
        <v>368</v>
      </c>
      <c r="L253">
        <v>200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</row>
    <row r="254" spans="1:18" x14ac:dyDescent="0.25">
      <c r="A254" t="s">
        <v>180</v>
      </c>
      <c r="B254" t="s">
        <v>213</v>
      </c>
      <c r="C254" t="s">
        <v>121</v>
      </c>
      <c r="D254" t="s">
        <v>303</v>
      </c>
      <c r="E254">
        <v>1447</v>
      </c>
      <c r="F254" t="s">
        <v>650</v>
      </c>
      <c r="G254" t="s">
        <v>186</v>
      </c>
      <c r="H254" t="s">
        <v>86</v>
      </c>
      <c r="I254" t="s">
        <v>266</v>
      </c>
      <c r="J254">
        <v>286</v>
      </c>
      <c r="K254">
        <v>368</v>
      </c>
      <c r="L254">
        <v>82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</row>
    <row r="255" spans="1:18" x14ac:dyDescent="0.25">
      <c r="A255" t="s">
        <v>180</v>
      </c>
      <c r="B255" t="s">
        <v>213</v>
      </c>
      <c r="C255" t="s">
        <v>121</v>
      </c>
      <c r="D255" t="s">
        <v>303</v>
      </c>
      <c r="E255">
        <v>1448</v>
      </c>
      <c r="F255" t="s">
        <v>638</v>
      </c>
      <c r="G255" t="s">
        <v>186</v>
      </c>
      <c r="H255" t="s">
        <v>86</v>
      </c>
      <c r="I255" t="s">
        <v>266</v>
      </c>
      <c r="J255">
        <v>322</v>
      </c>
      <c r="K255">
        <v>368</v>
      </c>
      <c r="L255">
        <v>46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</row>
    <row r="256" spans="1:18" x14ac:dyDescent="0.25">
      <c r="A256" t="s">
        <v>180</v>
      </c>
      <c r="B256" t="s">
        <v>213</v>
      </c>
      <c r="C256" t="s">
        <v>121</v>
      </c>
      <c r="D256" t="s">
        <v>303</v>
      </c>
      <c r="E256">
        <v>1455</v>
      </c>
      <c r="F256" t="s">
        <v>502</v>
      </c>
      <c r="G256" t="s">
        <v>186</v>
      </c>
      <c r="H256" t="s">
        <v>86</v>
      </c>
      <c r="I256" t="s">
        <v>266</v>
      </c>
      <c r="J256">
        <v>247</v>
      </c>
      <c r="K256">
        <v>368</v>
      </c>
      <c r="L256">
        <v>121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</row>
    <row r="257" spans="1:18" x14ac:dyDescent="0.25">
      <c r="A257" t="s">
        <v>180</v>
      </c>
      <c r="B257" t="s">
        <v>213</v>
      </c>
      <c r="C257" t="s">
        <v>121</v>
      </c>
      <c r="D257" t="s">
        <v>303</v>
      </c>
      <c r="E257">
        <v>1456</v>
      </c>
      <c r="F257" t="s">
        <v>619</v>
      </c>
      <c r="G257" t="s">
        <v>186</v>
      </c>
      <c r="H257" t="s">
        <v>86</v>
      </c>
      <c r="I257" t="s">
        <v>266</v>
      </c>
      <c r="J257">
        <v>194</v>
      </c>
      <c r="K257">
        <v>368</v>
      </c>
      <c r="L257">
        <v>174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</row>
    <row r="258" spans="1:18" x14ac:dyDescent="0.25">
      <c r="A258" t="s">
        <v>180</v>
      </c>
      <c r="B258" t="s">
        <v>213</v>
      </c>
      <c r="C258" t="s">
        <v>121</v>
      </c>
      <c r="D258" t="s">
        <v>303</v>
      </c>
      <c r="E258">
        <v>1582</v>
      </c>
      <c r="F258" t="s">
        <v>1296</v>
      </c>
      <c r="G258" t="s">
        <v>187</v>
      </c>
      <c r="H258" t="s">
        <v>66</v>
      </c>
      <c r="I258" t="s">
        <v>266</v>
      </c>
      <c r="J258">
        <v>448</v>
      </c>
      <c r="K258">
        <v>372</v>
      </c>
      <c r="L258">
        <v>-76</v>
      </c>
      <c r="M258">
        <v>18</v>
      </c>
      <c r="N258">
        <v>76</v>
      </c>
      <c r="O258">
        <v>101</v>
      </c>
      <c r="P258">
        <v>108</v>
      </c>
      <c r="Q258">
        <v>113</v>
      </c>
      <c r="R258">
        <v>0</v>
      </c>
    </row>
    <row r="259" spans="1:18" x14ac:dyDescent="0.25">
      <c r="A259" t="s">
        <v>180</v>
      </c>
      <c r="B259" t="s">
        <v>213</v>
      </c>
      <c r="C259" t="s">
        <v>121</v>
      </c>
      <c r="D259" t="s">
        <v>303</v>
      </c>
      <c r="E259">
        <v>1583</v>
      </c>
      <c r="F259" t="s">
        <v>522</v>
      </c>
      <c r="G259" t="s">
        <v>187</v>
      </c>
      <c r="H259" t="s">
        <v>66</v>
      </c>
      <c r="I259" t="s">
        <v>266</v>
      </c>
      <c r="J259">
        <v>258</v>
      </c>
      <c r="K259">
        <v>243</v>
      </c>
      <c r="L259">
        <v>-15</v>
      </c>
      <c r="M259">
        <v>11</v>
      </c>
      <c r="N259">
        <v>38</v>
      </c>
      <c r="O259">
        <v>65</v>
      </c>
      <c r="P259">
        <v>58</v>
      </c>
      <c r="Q259">
        <v>72</v>
      </c>
      <c r="R259">
        <v>0</v>
      </c>
    </row>
    <row r="260" spans="1:18" x14ac:dyDescent="0.25">
      <c r="A260" t="s">
        <v>180</v>
      </c>
      <c r="B260" t="s">
        <v>213</v>
      </c>
      <c r="C260" t="s">
        <v>121</v>
      </c>
      <c r="D260" t="s">
        <v>303</v>
      </c>
      <c r="E260">
        <v>1585</v>
      </c>
      <c r="F260" t="s">
        <v>1276</v>
      </c>
      <c r="G260" t="s">
        <v>187</v>
      </c>
      <c r="H260" t="s">
        <v>66</v>
      </c>
      <c r="I260" t="s">
        <v>266</v>
      </c>
      <c r="J260">
        <v>153</v>
      </c>
      <c r="K260">
        <v>148</v>
      </c>
      <c r="L260">
        <v>-5</v>
      </c>
      <c r="M260">
        <v>1</v>
      </c>
      <c r="N260">
        <v>31</v>
      </c>
      <c r="O260">
        <v>31</v>
      </c>
      <c r="P260">
        <v>41</v>
      </c>
      <c r="Q260">
        <v>36</v>
      </c>
      <c r="R260">
        <v>0</v>
      </c>
    </row>
    <row r="261" spans="1:18" x14ac:dyDescent="0.25">
      <c r="A261" t="s">
        <v>180</v>
      </c>
      <c r="B261" t="s">
        <v>213</v>
      </c>
      <c r="C261" t="s">
        <v>121</v>
      </c>
      <c r="D261" t="s">
        <v>303</v>
      </c>
      <c r="E261">
        <v>1631</v>
      </c>
      <c r="F261" t="s">
        <v>1268</v>
      </c>
      <c r="G261" t="s">
        <v>187</v>
      </c>
      <c r="H261" t="s">
        <v>59</v>
      </c>
      <c r="I261" t="s">
        <v>266</v>
      </c>
      <c r="J261">
        <v>102</v>
      </c>
      <c r="K261">
        <v>100</v>
      </c>
      <c r="L261">
        <v>-2</v>
      </c>
      <c r="M261">
        <v>4</v>
      </c>
      <c r="N261">
        <v>8</v>
      </c>
      <c r="O261">
        <v>23</v>
      </c>
      <c r="P261">
        <v>24</v>
      </c>
      <c r="Q261">
        <v>38</v>
      </c>
      <c r="R261">
        <v>0</v>
      </c>
    </row>
    <row r="262" spans="1:18" x14ac:dyDescent="0.25">
      <c r="A262" t="s">
        <v>180</v>
      </c>
      <c r="B262" t="s">
        <v>213</v>
      </c>
      <c r="C262" t="s">
        <v>121</v>
      </c>
      <c r="D262" t="s">
        <v>303</v>
      </c>
      <c r="E262">
        <v>1635</v>
      </c>
      <c r="F262" t="s">
        <v>492</v>
      </c>
      <c r="G262" t="s">
        <v>187</v>
      </c>
      <c r="H262" t="s">
        <v>88</v>
      </c>
      <c r="I262" t="s">
        <v>266</v>
      </c>
      <c r="J262">
        <v>244</v>
      </c>
      <c r="K262">
        <v>250</v>
      </c>
      <c r="L262">
        <v>6</v>
      </c>
      <c r="M262">
        <v>26</v>
      </c>
      <c r="N262">
        <v>41</v>
      </c>
      <c r="O262">
        <v>55</v>
      </c>
      <c r="P262">
        <v>61</v>
      </c>
      <c r="Q262">
        <v>46</v>
      </c>
      <c r="R262">
        <v>0</v>
      </c>
    </row>
    <row r="263" spans="1:18" x14ac:dyDescent="0.25">
      <c r="A263" t="s">
        <v>180</v>
      </c>
      <c r="B263" t="s">
        <v>213</v>
      </c>
      <c r="C263" t="s">
        <v>121</v>
      </c>
      <c r="D263" t="s">
        <v>303</v>
      </c>
      <c r="E263">
        <v>1636</v>
      </c>
      <c r="F263" t="s">
        <v>494</v>
      </c>
      <c r="G263" t="s">
        <v>187</v>
      </c>
      <c r="H263" t="s">
        <v>88</v>
      </c>
      <c r="I263" t="s">
        <v>266</v>
      </c>
      <c r="J263">
        <v>235</v>
      </c>
      <c r="K263">
        <v>250</v>
      </c>
      <c r="L263">
        <v>15</v>
      </c>
      <c r="M263">
        <v>27</v>
      </c>
      <c r="N263">
        <v>40</v>
      </c>
      <c r="O263">
        <v>43</v>
      </c>
      <c r="P263">
        <v>62</v>
      </c>
      <c r="Q263">
        <v>43</v>
      </c>
      <c r="R263">
        <v>0</v>
      </c>
    </row>
    <row r="264" spans="1:18" x14ac:dyDescent="0.25">
      <c r="A264" t="s">
        <v>180</v>
      </c>
      <c r="B264" t="s">
        <v>213</v>
      </c>
      <c r="C264" t="s">
        <v>121</v>
      </c>
      <c r="D264" t="s">
        <v>303</v>
      </c>
      <c r="E264">
        <v>1673</v>
      </c>
      <c r="F264" t="s">
        <v>317</v>
      </c>
      <c r="G264" t="s">
        <v>187</v>
      </c>
      <c r="H264" t="s">
        <v>88</v>
      </c>
      <c r="I264" t="s">
        <v>266</v>
      </c>
      <c r="J264">
        <v>196</v>
      </c>
      <c r="K264">
        <v>250</v>
      </c>
      <c r="L264">
        <v>54</v>
      </c>
      <c r="M264">
        <v>5</v>
      </c>
      <c r="N264">
        <v>31</v>
      </c>
      <c r="O264">
        <v>44</v>
      </c>
      <c r="P264">
        <v>50</v>
      </c>
      <c r="Q264">
        <v>54</v>
      </c>
      <c r="R264">
        <v>0</v>
      </c>
    </row>
    <row r="265" spans="1:18" x14ac:dyDescent="0.25">
      <c r="A265" t="s">
        <v>180</v>
      </c>
      <c r="B265" t="s">
        <v>213</v>
      </c>
      <c r="C265" t="s">
        <v>121</v>
      </c>
      <c r="D265" t="s">
        <v>303</v>
      </c>
      <c r="E265">
        <v>1695</v>
      </c>
      <c r="F265" t="s">
        <v>415</v>
      </c>
      <c r="G265" t="s">
        <v>186</v>
      </c>
      <c r="H265" t="s">
        <v>54</v>
      </c>
      <c r="I265" t="s">
        <v>266</v>
      </c>
      <c r="J265">
        <v>165</v>
      </c>
      <c r="K265">
        <v>200</v>
      </c>
      <c r="L265">
        <v>35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</row>
    <row r="266" spans="1:18" x14ac:dyDescent="0.25">
      <c r="A266" t="s">
        <v>180</v>
      </c>
      <c r="B266" t="s">
        <v>213</v>
      </c>
      <c r="C266" t="s">
        <v>121</v>
      </c>
      <c r="D266" t="s">
        <v>303</v>
      </c>
      <c r="E266">
        <v>1734</v>
      </c>
      <c r="F266" t="s">
        <v>339</v>
      </c>
      <c r="G266" t="s">
        <v>187</v>
      </c>
      <c r="H266" t="s">
        <v>88</v>
      </c>
      <c r="I266" t="s">
        <v>266</v>
      </c>
      <c r="J266">
        <v>295</v>
      </c>
      <c r="K266">
        <v>226</v>
      </c>
      <c r="L266">
        <v>-69</v>
      </c>
      <c r="M266">
        <v>22</v>
      </c>
      <c r="N266">
        <v>49</v>
      </c>
      <c r="O266">
        <v>57</v>
      </c>
      <c r="P266">
        <v>64</v>
      </c>
      <c r="Q266">
        <v>75</v>
      </c>
      <c r="R266">
        <v>0</v>
      </c>
    </row>
    <row r="267" spans="1:18" x14ac:dyDescent="0.25">
      <c r="A267" t="s">
        <v>180</v>
      </c>
      <c r="B267" t="s">
        <v>213</v>
      </c>
      <c r="C267" t="s">
        <v>121</v>
      </c>
      <c r="D267" t="s">
        <v>303</v>
      </c>
      <c r="E267">
        <v>1755</v>
      </c>
      <c r="F267" t="s">
        <v>305</v>
      </c>
      <c r="G267" t="s">
        <v>187</v>
      </c>
      <c r="H267" t="s">
        <v>84</v>
      </c>
      <c r="I267" t="s">
        <v>266</v>
      </c>
      <c r="J267">
        <v>53</v>
      </c>
      <c r="K267">
        <v>226</v>
      </c>
      <c r="L267">
        <v>173</v>
      </c>
      <c r="M267">
        <v>0</v>
      </c>
      <c r="N267">
        <v>8</v>
      </c>
      <c r="O267">
        <v>12</v>
      </c>
      <c r="P267">
        <v>18</v>
      </c>
      <c r="Q267">
        <v>11</v>
      </c>
      <c r="R267">
        <v>0</v>
      </c>
    </row>
    <row r="268" spans="1:18" x14ac:dyDescent="0.25">
      <c r="A268" t="s">
        <v>180</v>
      </c>
      <c r="B268" t="s">
        <v>213</v>
      </c>
      <c r="C268" t="s">
        <v>121</v>
      </c>
      <c r="D268" t="s">
        <v>275</v>
      </c>
      <c r="E268">
        <v>8</v>
      </c>
      <c r="F268" t="s">
        <v>1164</v>
      </c>
      <c r="G268" t="s">
        <v>187</v>
      </c>
      <c r="H268" t="s">
        <v>88</v>
      </c>
      <c r="I268" t="s">
        <v>266</v>
      </c>
      <c r="J268">
        <v>256</v>
      </c>
      <c r="K268">
        <v>250</v>
      </c>
      <c r="L268">
        <v>-6</v>
      </c>
      <c r="M268">
        <v>15</v>
      </c>
      <c r="N268">
        <v>39</v>
      </c>
      <c r="O268">
        <v>58</v>
      </c>
      <c r="P268">
        <v>61</v>
      </c>
      <c r="Q268">
        <v>69</v>
      </c>
      <c r="R268">
        <v>0</v>
      </c>
    </row>
    <row r="269" spans="1:18" x14ac:dyDescent="0.25">
      <c r="A269" t="s">
        <v>180</v>
      </c>
      <c r="B269" t="s">
        <v>213</v>
      </c>
      <c r="C269" t="s">
        <v>121</v>
      </c>
      <c r="D269" t="s">
        <v>275</v>
      </c>
      <c r="E269">
        <v>33</v>
      </c>
      <c r="F269" t="s">
        <v>908</v>
      </c>
      <c r="G269" t="s">
        <v>187</v>
      </c>
      <c r="H269" t="s">
        <v>88</v>
      </c>
      <c r="I269" t="s">
        <v>266</v>
      </c>
      <c r="J269">
        <v>272</v>
      </c>
      <c r="K269">
        <v>250</v>
      </c>
      <c r="L269">
        <v>-22</v>
      </c>
      <c r="M269">
        <v>22</v>
      </c>
      <c r="N269">
        <v>35</v>
      </c>
      <c r="O269">
        <v>58</v>
      </c>
      <c r="P269">
        <v>67</v>
      </c>
      <c r="Q269">
        <v>65</v>
      </c>
      <c r="R269">
        <v>0</v>
      </c>
    </row>
    <row r="270" spans="1:18" x14ac:dyDescent="0.25">
      <c r="A270" t="s">
        <v>180</v>
      </c>
      <c r="B270" t="s">
        <v>213</v>
      </c>
      <c r="C270" t="s">
        <v>121</v>
      </c>
      <c r="D270" t="s">
        <v>275</v>
      </c>
      <c r="E270">
        <v>34</v>
      </c>
      <c r="F270" t="s">
        <v>905</v>
      </c>
      <c r="G270" t="s">
        <v>187</v>
      </c>
      <c r="H270" t="s">
        <v>88</v>
      </c>
      <c r="I270" t="s">
        <v>266</v>
      </c>
      <c r="J270">
        <v>272</v>
      </c>
      <c r="K270">
        <v>250</v>
      </c>
      <c r="L270">
        <v>-22</v>
      </c>
      <c r="M270">
        <v>14</v>
      </c>
      <c r="N270">
        <v>43</v>
      </c>
      <c r="O270">
        <v>49</v>
      </c>
      <c r="P270">
        <v>68</v>
      </c>
      <c r="Q270">
        <v>87</v>
      </c>
      <c r="R270">
        <v>0</v>
      </c>
    </row>
    <row r="271" spans="1:18" x14ac:dyDescent="0.25">
      <c r="A271" t="s">
        <v>180</v>
      </c>
      <c r="B271" t="s">
        <v>213</v>
      </c>
      <c r="C271" t="s">
        <v>121</v>
      </c>
      <c r="D271" t="s">
        <v>275</v>
      </c>
      <c r="E271">
        <v>59</v>
      </c>
      <c r="F271" t="s">
        <v>1145</v>
      </c>
      <c r="G271" t="s">
        <v>186</v>
      </c>
      <c r="H271" t="s">
        <v>86</v>
      </c>
      <c r="I271" t="s">
        <v>266</v>
      </c>
      <c r="J271">
        <v>262</v>
      </c>
      <c r="K271">
        <v>368</v>
      </c>
      <c r="L271">
        <v>106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</row>
    <row r="272" spans="1:18" x14ac:dyDescent="0.25">
      <c r="A272" t="s">
        <v>180</v>
      </c>
      <c r="B272" t="s">
        <v>213</v>
      </c>
      <c r="C272" t="s">
        <v>121</v>
      </c>
      <c r="D272" t="s">
        <v>275</v>
      </c>
      <c r="E272">
        <v>60</v>
      </c>
      <c r="F272" t="s">
        <v>1144</v>
      </c>
      <c r="G272" t="s">
        <v>186</v>
      </c>
      <c r="H272" t="s">
        <v>86</v>
      </c>
      <c r="I272" t="s">
        <v>266</v>
      </c>
      <c r="J272">
        <v>282</v>
      </c>
      <c r="K272">
        <v>368</v>
      </c>
      <c r="L272">
        <v>86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</row>
    <row r="273" spans="1:18" x14ac:dyDescent="0.25">
      <c r="A273" t="s">
        <v>180</v>
      </c>
      <c r="B273" t="s">
        <v>213</v>
      </c>
      <c r="C273" t="s">
        <v>121</v>
      </c>
      <c r="D273" t="s">
        <v>275</v>
      </c>
      <c r="E273">
        <v>114</v>
      </c>
      <c r="F273" t="s">
        <v>1214</v>
      </c>
      <c r="G273" t="s">
        <v>187</v>
      </c>
      <c r="H273" t="s">
        <v>89</v>
      </c>
      <c r="I273" t="s">
        <v>266</v>
      </c>
      <c r="J273">
        <v>117</v>
      </c>
      <c r="K273">
        <v>86</v>
      </c>
      <c r="L273">
        <v>-31</v>
      </c>
      <c r="M273">
        <v>0</v>
      </c>
      <c r="N273">
        <v>0</v>
      </c>
      <c r="O273">
        <v>23</v>
      </c>
      <c r="P273">
        <v>44</v>
      </c>
      <c r="Q273">
        <v>46</v>
      </c>
      <c r="R273">
        <v>0</v>
      </c>
    </row>
    <row r="274" spans="1:18" x14ac:dyDescent="0.25">
      <c r="A274" t="s">
        <v>180</v>
      </c>
      <c r="B274" t="s">
        <v>213</v>
      </c>
      <c r="C274" t="s">
        <v>121</v>
      </c>
      <c r="D274" t="s">
        <v>275</v>
      </c>
      <c r="E274">
        <v>117</v>
      </c>
      <c r="F274" t="s">
        <v>1215</v>
      </c>
      <c r="G274" t="s">
        <v>187</v>
      </c>
      <c r="H274" t="s">
        <v>89</v>
      </c>
      <c r="I274" t="s">
        <v>266</v>
      </c>
      <c r="J274">
        <v>100</v>
      </c>
      <c r="K274">
        <v>117</v>
      </c>
      <c r="L274">
        <v>17</v>
      </c>
      <c r="M274">
        <v>0</v>
      </c>
      <c r="N274">
        <v>8</v>
      </c>
      <c r="O274">
        <v>22</v>
      </c>
      <c r="P274">
        <v>22</v>
      </c>
      <c r="Q274">
        <v>38</v>
      </c>
      <c r="R274">
        <v>0</v>
      </c>
    </row>
    <row r="275" spans="1:18" x14ac:dyDescent="0.25">
      <c r="A275" t="s">
        <v>180</v>
      </c>
      <c r="B275" t="s">
        <v>213</v>
      </c>
      <c r="C275" t="s">
        <v>121</v>
      </c>
      <c r="D275" t="s">
        <v>275</v>
      </c>
      <c r="E275">
        <v>118</v>
      </c>
      <c r="F275" t="s">
        <v>1216</v>
      </c>
      <c r="G275" t="s">
        <v>187</v>
      </c>
      <c r="H275" t="s">
        <v>89</v>
      </c>
      <c r="I275" t="s">
        <v>266</v>
      </c>
      <c r="J275">
        <v>96</v>
      </c>
      <c r="K275">
        <v>106</v>
      </c>
      <c r="L275">
        <v>10</v>
      </c>
      <c r="M275">
        <v>0</v>
      </c>
      <c r="N275">
        <v>9</v>
      </c>
      <c r="O275">
        <v>17</v>
      </c>
      <c r="P275">
        <v>25</v>
      </c>
      <c r="Q275">
        <v>39</v>
      </c>
      <c r="R275">
        <v>0</v>
      </c>
    </row>
    <row r="276" spans="1:18" x14ac:dyDescent="0.25">
      <c r="A276" t="s">
        <v>180</v>
      </c>
      <c r="B276" t="s">
        <v>213</v>
      </c>
      <c r="C276" t="s">
        <v>121</v>
      </c>
      <c r="D276" t="s">
        <v>275</v>
      </c>
      <c r="E276">
        <v>208</v>
      </c>
      <c r="F276" t="s">
        <v>896</v>
      </c>
      <c r="G276" t="s">
        <v>186</v>
      </c>
      <c r="H276" t="s">
        <v>86</v>
      </c>
      <c r="I276" t="s">
        <v>266</v>
      </c>
      <c r="J276">
        <v>371</v>
      </c>
      <c r="K276">
        <v>368</v>
      </c>
      <c r="L276">
        <v>-3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</row>
    <row r="277" spans="1:18" x14ac:dyDescent="0.25">
      <c r="A277" t="s">
        <v>180</v>
      </c>
      <c r="B277" t="s">
        <v>213</v>
      </c>
      <c r="C277" t="s">
        <v>121</v>
      </c>
      <c r="D277" t="s">
        <v>275</v>
      </c>
      <c r="E277">
        <v>209</v>
      </c>
      <c r="F277" t="s">
        <v>634</v>
      </c>
      <c r="G277" t="s">
        <v>186</v>
      </c>
      <c r="H277" t="s">
        <v>86</v>
      </c>
      <c r="I277" t="s">
        <v>266</v>
      </c>
      <c r="J277">
        <v>311</v>
      </c>
      <c r="K277">
        <v>368</v>
      </c>
      <c r="L277">
        <v>57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</row>
    <row r="278" spans="1:18" x14ac:dyDescent="0.25">
      <c r="A278" t="s">
        <v>180</v>
      </c>
      <c r="B278" t="s">
        <v>213</v>
      </c>
      <c r="C278" t="s">
        <v>121</v>
      </c>
      <c r="D278" t="s">
        <v>275</v>
      </c>
      <c r="E278">
        <v>217</v>
      </c>
      <c r="F278" t="s">
        <v>1098</v>
      </c>
      <c r="G278" t="s">
        <v>186</v>
      </c>
      <c r="H278" t="s">
        <v>86</v>
      </c>
      <c r="I278" t="s">
        <v>266</v>
      </c>
      <c r="J278">
        <v>132</v>
      </c>
      <c r="K278">
        <v>368</v>
      </c>
      <c r="L278">
        <v>236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</row>
    <row r="279" spans="1:18" x14ac:dyDescent="0.25">
      <c r="A279" t="s">
        <v>180</v>
      </c>
      <c r="B279" t="s">
        <v>213</v>
      </c>
      <c r="C279" t="s">
        <v>121</v>
      </c>
      <c r="D279" t="s">
        <v>275</v>
      </c>
      <c r="E279">
        <v>218</v>
      </c>
      <c r="F279" t="s">
        <v>1099</v>
      </c>
      <c r="G279" t="s">
        <v>186</v>
      </c>
      <c r="H279" t="s">
        <v>86</v>
      </c>
      <c r="I279" t="s">
        <v>266</v>
      </c>
      <c r="J279">
        <v>134</v>
      </c>
      <c r="K279">
        <v>368</v>
      </c>
      <c r="L279">
        <v>234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</row>
    <row r="280" spans="1:18" x14ac:dyDescent="0.25">
      <c r="A280" t="s">
        <v>180</v>
      </c>
      <c r="B280" t="s">
        <v>213</v>
      </c>
      <c r="C280" t="s">
        <v>121</v>
      </c>
      <c r="D280" t="s">
        <v>275</v>
      </c>
      <c r="E280">
        <v>358</v>
      </c>
      <c r="F280" t="s">
        <v>934</v>
      </c>
      <c r="G280" t="s">
        <v>186</v>
      </c>
      <c r="H280" t="s">
        <v>85</v>
      </c>
      <c r="I280" t="s">
        <v>266</v>
      </c>
      <c r="J280">
        <v>357</v>
      </c>
      <c r="K280">
        <v>368</v>
      </c>
      <c r="L280">
        <v>11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</row>
    <row r="281" spans="1:18" x14ac:dyDescent="0.25">
      <c r="A281" t="s">
        <v>180</v>
      </c>
      <c r="B281" t="s">
        <v>213</v>
      </c>
      <c r="C281" t="s">
        <v>121</v>
      </c>
      <c r="D281" t="s">
        <v>275</v>
      </c>
      <c r="E281">
        <v>359</v>
      </c>
      <c r="F281" t="s">
        <v>366</v>
      </c>
      <c r="G281" t="s">
        <v>186</v>
      </c>
      <c r="H281" t="s">
        <v>86</v>
      </c>
      <c r="I281" t="s">
        <v>266</v>
      </c>
      <c r="J281">
        <v>290</v>
      </c>
      <c r="K281">
        <v>368</v>
      </c>
      <c r="L281">
        <v>78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</row>
    <row r="282" spans="1:18" x14ac:dyDescent="0.25">
      <c r="A282" t="s">
        <v>180</v>
      </c>
      <c r="B282" t="s">
        <v>213</v>
      </c>
      <c r="C282" t="s">
        <v>121</v>
      </c>
      <c r="D282" t="s">
        <v>275</v>
      </c>
      <c r="E282">
        <v>361</v>
      </c>
      <c r="F282" t="s">
        <v>935</v>
      </c>
      <c r="G282" t="s">
        <v>186</v>
      </c>
      <c r="H282" t="s">
        <v>86</v>
      </c>
      <c r="I282" t="s">
        <v>266</v>
      </c>
      <c r="J282">
        <v>170</v>
      </c>
      <c r="K282">
        <v>368</v>
      </c>
      <c r="L282">
        <v>198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</row>
    <row r="283" spans="1:18" x14ac:dyDescent="0.25">
      <c r="A283" t="s">
        <v>180</v>
      </c>
      <c r="B283" t="s">
        <v>213</v>
      </c>
      <c r="C283" t="s">
        <v>121</v>
      </c>
      <c r="D283" t="s">
        <v>275</v>
      </c>
      <c r="E283">
        <v>362</v>
      </c>
      <c r="F283" t="s">
        <v>915</v>
      </c>
      <c r="G283" t="s">
        <v>186</v>
      </c>
      <c r="H283" t="s">
        <v>86</v>
      </c>
      <c r="I283" t="s">
        <v>266</v>
      </c>
      <c r="J283">
        <v>272</v>
      </c>
      <c r="K283">
        <v>368</v>
      </c>
      <c r="L283">
        <v>96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</row>
    <row r="284" spans="1:18" x14ac:dyDescent="0.25">
      <c r="A284" t="s">
        <v>180</v>
      </c>
      <c r="B284" t="s">
        <v>213</v>
      </c>
      <c r="C284" t="s">
        <v>121</v>
      </c>
      <c r="D284" t="s">
        <v>275</v>
      </c>
      <c r="E284">
        <v>363</v>
      </c>
      <c r="F284" t="s">
        <v>816</v>
      </c>
      <c r="G284" t="s">
        <v>187</v>
      </c>
      <c r="H284" t="s">
        <v>88</v>
      </c>
      <c r="I284" t="s">
        <v>266</v>
      </c>
      <c r="J284">
        <v>245</v>
      </c>
      <c r="K284">
        <v>250</v>
      </c>
      <c r="L284">
        <v>5</v>
      </c>
      <c r="M284">
        <v>12</v>
      </c>
      <c r="N284">
        <v>35</v>
      </c>
      <c r="O284">
        <v>51</v>
      </c>
      <c r="P284">
        <v>69</v>
      </c>
      <c r="Q284">
        <v>60</v>
      </c>
      <c r="R284">
        <v>0</v>
      </c>
    </row>
    <row r="285" spans="1:18" x14ac:dyDescent="0.25">
      <c r="A285" t="s">
        <v>180</v>
      </c>
      <c r="B285" t="s">
        <v>213</v>
      </c>
      <c r="C285" t="s">
        <v>121</v>
      </c>
      <c r="D285" t="s">
        <v>275</v>
      </c>
      <c r="E285">
        <v>364</v>
      </c>
      <c r="F285" t="s">
        <v>932</v>
      </c>
      <c r="G285" t="s">
        <v>186</v>
      </c>
      <c r="H285" t="s">
        <v>86</v>
      </c>
      <c r="I285" t="s">
        <v>266</v>
      </c>
      <c r="J285">
        <v>343</v>
      </c>
      <c r="K285">
        <v>368</v>
      </c>
      <c r="L285">
        <v>25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</row>
    <row r="286" spans="1:18" x14ac:dyDescent="0.25">
      <c r="A286" t="s">
        <v>180</v>
      </c>
      <c r="B286" t="s">
        <v>213</v>
      </c>
      <c r="C286" t="s">
        <v>121</v>
      </c>
      <c r="D286" t="s">
        <v>275</v>
      </c>
      <c r="E286">
        <v>365</v>
      </c>
      <c r="F286" t="s">
        <v>816</v>
      </c>
      <c r="G286" t="s">
        <v>186</v>
      </c>
      <c r="H286" t="s">
        <v>86</v>
      </c>
      <c r="I286" t="s">
        <v>266</v>
      </c>
      <c r="J286">
        <v>287</v>
      </c>
      <c r="K286">
        <v>368</v>
      </c>
      <c r="L286">
        <v>81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</row>
    <row r="287" spans="1:18" x14ac:dyDescent="0.25">
      <c r="A287" t="s">
        <v>180</v>
      </c>
      <c r="B287" t="s">
        <v>213</v>
      </c>
      <c r="C287" t="s">
        <v>121</v>
      </c>
      <c r="D287" t="s">
        <v>275</v>
      </c>
      <c r="E287">
        <v>464</v>
      </c>
      <c r="F287" t="s">
        <v>806</v>
      </c>
      <c r="G287" t="s">
        <v>186</v>
      </c>
      <c r="H287" t="s">
        <v>86</v>
      </c>
      <c r="I287" t="s">
        <v>266</v>
      </c>
      <c r="J287">
        <v>329</v>
      </c>
      <c r="K287">
        <v>368</v>
      </c>
      <c r="L287">
        <v>39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</row>
    <row r="288" spans="1:18" x14ac:dyDescent="0.25">
      <c r="A288" t="s">
        <v>180</v>
      </c>
      <c r="B288" t="s">
        <v>213</v>
      </c>
      <c r="C288" t="s">
        <v>121</v>
      </c>
      <c r="D288" t="s">
        <v>275</v>
      </c>
      <c r="E288">
        <v>467</v>
      </c>
      <c r="F288" t="s">
        <v>277</v>
      </c>
      <c r="G288" t="s">
        <v>187</v>
      </c>
      <c r="H288" t="s">
        <v>88</v>
      </c>
      <c r="I288" t="s">
        <v>266</v>
      </c>
      <c r="J288">
        <v>195</v>
      </c>
      <c r="K288">
        <v>250</v>
      </c>
      <c r="L288">
        <v>55</v>
      </c>
      <c r="M288">
        <v>14</v>
      </c>
      <c r="N288">
        <v>31</v>
      </c>
      <c r="O288">
        <v>50</v>
      </c>
      <c r="P288">
        <v>49</v>
      </c>
      <c r="Q288">
        <v>41</v>
      </c>
      <c r="R288">
        <v>0</v>
      </c>
    </row>
    <row r="289" spans="1:18" x14ac:dyDescent="0.25">
      <c r="A289" t="s">
        <v>180</v>
      </c>
      <c r="B289" t="s">
        <v>213</v>
      </c>
      <c r="C289" t="s">
        <v>121</v>
      </c>
      <c r="D289" t="s">
        <v>275</v>
      </c>
      <c r="E289">
        <v>474</v>
      </c>
      <c r="F289" t="s">
        <v>354</v>
      </c>
      <c r="G289" t="s">
        <v>187</v>
      </c>
      <c r="H289" t="s">
        <v>88</v>
      </c>
      <c r="I289" t="s">
        <v>266</v>
      </c>
      <c r="J289">
        <v>268</v>
      </c>
      <c r="K289">
        <v>250</v>
      </c>
      <c r="L289">
        <v>-18</v>
      </c>
      <c r="M289">
        <v>19</v>
      </c>
      <c r="N289">
        <v>47</v>
      </c>
      <c r="O289">
        <v>55</v>
      </c>
      <c r="P289">
        <v>69</v>
      </c>
      <c r="Q289">
        <v>62</v>
      </c>
      <c r="R289">
        <v>0</v>
      </c>
    </row>
    <row r="290" spans="1:18" x14ac:dyDescent="0.25">
      <c r="A290" t="s">
        <v>180</v>
      </c>
      <c r="B290" t="s">
        <v>213</v>
      </c>
      <c r="C290" t="s">
        <v>121</v>
      </c>
      <c r="D290" t="s">
        <v>275</v>
      </c>
      <c r="E290">
        <v>475</v>
      </c>
      <c r="F290" t="s">
        <v>542</v>
      </c>
      <c r="G290" t="s">
        <v>187</v>
      </c>
      <c r="H290" t="s">
        <v>88</v>
      </c>
      <c r="I290" t="s">
        <v>266</v>
      </c>
      <c r="J290">
        <v>236</v>
      </c>
      <c r="K290">
        <v>250</v>
      </c>
      <c r="L290">
        <v>14</v>
      </c>
      <c r="M290">
        <v>19</v>
      </c>
      <c r="N290">
        <v>34</v>
      </c>
      <c r="O290">
        <v>45</v>
      </c>
      <c r="P290">
        <v>62</v>
      </c>
      <c r="Q290">
        <v>54</v>
      </c>
      <c r="R290">
        <v>0</v>
      </c>
    </row>
    <row r="291" spans="1:18" x14ac:dyDescent="0.25">
      <c r="A291" t="s">
        <v>180</v>
      </c>
      <c r="B291" t="s">
        <v>213</v>
      </c>
      <c r="C291" t="s">
        <v>121</v>
      </c>
      <c r="D291" t="s">
        <v>275</v>
      </c>
      <c r="E291">
        <v>586</v>
      </c>
      <c r="F291" t="s">
        <v>749</v>
      </c>
      <c r="G291" t="s">
        <v>186</v>
      </c>
      <c r="H291" t="s">
        <v>86</v>
      </c>
      <c r="I291" t="s">
        <v>266</v>
      </c>
      <c r="J291">
        <v>215</v>
      </c>
      <c r="K291">
        <v>368</v>
      </c>
      <c r="L291">
        <v>153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</row>
    <row r="292" spans="1:18" x14ac:dyDescent="0.25">
      <c r="A292" t="s">
        <v>180</v>
      </c>
      <c r="B292" t="s">
        <v>213</v>
      </c>
      <c r="C292" t="s">
        <v>121</v>
      </c>
      <c r="D292" t="s">
        <v>275</v>
      </c>
      <c r="E292">
        <v>587</v>
      </c>
      <c r="F292" t="s">
        <v>756</v>
      </c>
      <c r="G292" t="s">
        <v>186</v>
      </c>
      <c r="H292" t="s">
        <v>86</v>
      </c>
      <c r="I292" t="s">
        <v>266</v>
      </c>
      <c r="J292">
        <v>287</v>
      </c>
      <c r="K292">
        <v>368</v>
      </c>
      <c r="L292">
        <v>81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</row>
    <row r="293" spans="1:18" x14ac:dyDescent="0.25">
      <c r="A293" t="s">
        <v>180</v>
      </c>
      <c r="B293" t="s">
        <v>213</v>
      </c>
      <c r="C293" t="s">
        <v>121</v>
      </c>
      <c r="D293" t="s">
        <v>275</v>
      </c>
      <c r="E293">
        <v>588</v>
      </c>
      <c r="F293" t="s">
        <v>757</v>
      </c>
      <c r="G293" t="s">
        <v>186</v>
      </c>
      <c r="H293" t="s">
        <v>86</v>
      </c>
      <c r="I293" t="s">
        <v>266</v>
      </c>
      <c r="J293">
        <v>295</v>
      </c>
      <c r="K293">
        <v>368</v>
      </c>
      <c r="L293">
        <v>73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</row>
    <row r="294" spans="1:18" x14ac:dyDescent="0.25">
      <c r="A294" t="s">
        <v>180</v>
      </c>
      <c r="B294" t="s">
        <v>213</v>
      </c>
      <c r="C294" t="s">
        <v>121</v>
      </c>
      <c r="D294" t="s">
        <v>275</v>
      </c>
      <c r="E294">
        <v>589</v>
      </c>
      <c r="F294" t="s">
        <v>542</v>
      </c>
      <c r="G294" t="s">
        <v>186</v>
      </c>
      <c r="H294" t="s">
        <v>86</v>
      </c>
      <c r="I294" t="s">
        <v>266</v>
      </c>
      <c r="J294">
        <v>239</v>
      </c>
      <c r="K294">
        <v>368</v>
      </c>
      <c r="L294">
        <v>129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</row>
    <row r="295" spans="1:18" x14ac:dyDescent="0.25">
      <c r="A295" t="s">
        <v>180</v>
      </c>
      <c r="B295" t="s">
        <v>213</v>
      </c>
      <c r="C295" t="s">
        <v>121</v>
      </c>
      <c r="D295" t="s">
        <v>275</v>
      </c>
      <c r="E295">
        <v>591</v>
      </c>
      <c r="F295" t="s">
        <v>808</v>
      </c>
      <c r="G295" t="s">
        <v>186</v>
      </c>
      <c r="H295" t="s">
        <v>86</v>
      </c>
      <c r="I295" t="s">
        <v>266</v>
      </c>
      <c r="J295">
        <v>248</v>
      </c>
      <c r="K295">
        <v>368</v>
      </c>
      <c r="L295">
        <v>120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</row>
    <row r="296" spans="1:18" x14ac:dyDescent="0.25">
      <c r="A296" t="s">
        <v>180</v>
      </c>
      <c r="B296" t="s">
        <v>213</v>
      </c>
      <c r="C296" t="s">
        <v>121</v>
      </c>
      <c r="D296" t="s">
        <v>275</v>
      </c>
      <c r="E296">
        <v>595</v>
      </c>
      <c r="F296" t="s">
        <v>454</v>
      </c>
      <c r="G296" t="s">
        <v>187</v>
      </c>
      <c r="H296" t="s">
        <v>88</v>
      </c>
      <c r="I296" t="s">
        <v>266</v>
      </c>
      <c r="J296">
        <v>242</v>
      </c>
      <c r="K296">
        <v>250</v>
      </c>
      <c r="L296">
        <v>8</v>
      </c>
      <c r="M296">
        <v>16</v>
      </c>
      <c r="N296">
        <v>44</v>
      </c>
      <c r="O296">
        <v>47</v>
      </c>
      <c r="P296">
        <v>60</v>
      </c>
      <c r="Q296">
        <v>63</v>
      </c>
      <c r="R296">
        <v>0</v>
      </c>
    </row>
    <row r="297" spans="1:18" x14ac:dyDescent="0.25">
      <c r="A297" t="s">
        <v>180</v>
      </c>
      <c r="B297" t="s">
        <v>213</v>
      </c>
      <c r="C297" t="s">
        <v>121</v>
      </c>
      <c r="D297" t="s">
        <v>275</v>
      </c>
      <c r="E297">
        <v>596</v>
      </c>
      <c r="F297" t="s">
        <v>753</v>
      </c>
      <c r="G297" t="s">
        <v>186</v>
      </c>
      <c r="H297" t="s">
        <v>86</v>
      </c>
      <c r="I297" t="s">
        <v>266</v>
      </c>
      <c r="J297">
        <v>249</v>
      </c>
      <c r="K297">
        <v>368</v>
      </c>
      <c r="L297">
        <v>119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</row>
    <row r="298" spans="1:18" x14ac:dyDescent="0.25">
      <c r="A298" t="s">
        <v>180</v>
      </c>
      <c r="B298" t="s">
        <v>213</v>
      </c>
      <c r="C298" t="s">
        <v>121</v>
      </c>
      <c r="D298" t="s">
        <v>275</v>
      </c>
      <c r="E298">
        <v>597</v>
      </c>
      <c r="F298" t="s">
        <v>754</v>
      </c>
      <c r="G298" t="s">
        <v>186</v>
      </c>
      <c r="H298" t="s">
        <v>86</v>
      </c>
      <c r="I298" t="s">
        <v>266</v>
      </c>
      <c r="J298">
        <v>194</v>
      </c>
      <c r="K298">
        <v>368</v>
      </c>
      <c r="L298">
        <v>174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</row>
    <row r="299" spans="1:18" x14ac:dyDescent="0.25">
      <c r="A299" t="s">
        <v>180</v>
      </c>
      <c r="B299" t="s">
        <v>213</v>
      </c>
      <c r="C299" t="s">
        <v>121</v>
      </c>
      <c r="D299" t="s">
        <v>275</v>
      </c>
      <c r="E299">
        <v>607</v>
      </c>
      <c r="F299" t="s">
        <v>968</v>
      </c>
      <c r="G299" t="s">
        <v>186</v>
      </c>
      <c r="H299" t="s">
        <v>54</v>
      </c>
      <c r="I299" t="s">
        <v>266</v>
      </c>
      <c r="J299">
        <v>124</v>
      </c>
      <c r="K299">
        <v>125</v>
      </c>
      <c r="L299">
        <v>1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</row>
    <row r="300" spans="1:18" x14ac:dyDescent="0.25">
      <c r="A300" t="s">
        <v>180</v>
      </c>
      <c r="B300" t="s">
        <v>213</v>
      </c>
      <c r="C300" t="s">
        <v>121</v>
      </c>
      <c r="D300" t="s">
        <v>275</v>
      </c>
      <c r="E300">
        <v>737</v>
      </c>
      <c r="F300" t="s">
        <v>814</v>
      </c>
      <c r="G300" t="s">
        <v>186</v>
      </c>
      <c r="H300" t="s">
        <v>86</v>
      </c>
      <c r="I300" t="s">
        <v>266</v>
      </c>
      <c r="J300">
        <v>294</v>
      </c>
      <c r="K300">
        <v>368</v>
      </c>
      <c r="L300">
        <v>74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</row>
    <row r="301" spans="1:18" x14ac:dyDescent="0.25">
      <c r="A301" t="s">
        <v>180</v>
      </c>
      <c r="B301" t="s">
        <v>213</v>
      </c>
      <c r="C301" t="s">
        <v>121</v>
      </c>
      <c r="D301" t="s">
        <v>275</v>
      </c>
      <c r="E301">
        <v>768</v>
      </c>
      <c r="F301" t="s">
        <v>755</v>
      </c>
      <c r="G301" t="s">
        <v>186</v>
      </c>
      <c r="H301" t="s">
        <v>86</v>
      </c>
      <c r="I301" t="s">
        <v>266</v>
      </c>
      <c r="J301">
        <v>250</v>
      </c>
      <c r="K301">
        <v>368</v>
      </c>
      <c r="L301">
        <v>118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</row>
    <row r="302" spans="1:18" x14ac:dyDescent="0.25">
      <c r="A302" t="s">
        <v>180</v>
      </c>
      <c r="B302" t="s">
        <v>213</v>
      </c>
      <c r="C302" t="s">
        <v>121</v>
      </c>
      <c r="D302" t="s">
        <v>275</v>
      </c>
      <c r="E302">
        <v>769</v>
      </c>
      <c r="F302" t="s">
        <v>674</v>
      </c>
      <c r="G302" t="s">
        <v>186</v>
      </c>
      <c r="H302" t="s">
        <v>86</v>
      </c>
      <c r="I302" t="s">
        <v>266</v>
      </c>
      <c r="J302">
        <v>204</v>
      </c>
      <c r="K302">
        <v>368</v>
      </c>
      <c r="L302">
        <v>164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</row>
    <row r="303" spans="1:18" x14ac:dyDescent="0.25">
      <c r="A303" t="s">
        <v>180</v>
      </c>
      <c r="B303" t="s">
        <v>213</v>
      </c>
      <c r="C303" t="s">
        <v>121</v>
      </c>
      <c r="D303" t="s">
        <v>275</v>
      </c>
      <c r="E303">
        <v>770</v>
      </c>
      <c r="F303" t="s">
        <v>735</v>
      </c>
      <c r="G303" t="s">
        <v>186</v>
      </c>
      <c r="H303" t="s">
        <v>86</v>
      </c>
      <c r="I303" t="s">
        <v>266</v>
      </c>
      <c r="J303">
        <v>145</v>
      </c>
      <c r="K303">
        <v>368</v>
      </c>
      <c r="L303">
        <v>223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</row>
    <row r="304" spans="1:18" x14ac:dyDescent="0.25">
      <c r="A304" t="s">
        <v>180</v>
      </c>
      <c r="B304" t="s">
        <v>213</v>
      </c>
      <c r="C304" t="s">
        <v>121</v>
      </c>
      <c r="D304" t="s">
        <v>275</v>
      </c>
      <c r="E304">
        <v>1001</v>
      </c>
      <c r="F304" t="s">
        <v>733</v>
      </c>
      <c r="G304" t="s">
        <v>186</v>
      </c>
      <c r="H304" t="s">
        <v>86</v>
      </c>
      <c r="I304" t="s">
        <v>266</v>
      </c>
      <c r="J304">
        <v>151</v>
      </c>
      <c r="K304">
        <v>368</v>
      </c>
      <c r="L304">
        <v>217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</row>
    <row r="305" spans="1:18" x14ac:dyDescent="0.25">
      <c r="A305" t="s">
        <v>180</v>
      </c>
      <c r="B305" t="s">
        <v>213</v>
      </c>
      <c r="C305" t="s">
        <v>121</v>
      </c>
      <c r="D305" t="s">
        <v>275</v>
      </c>
      <c r="E305">
        <v>1559</v>
      </c>
      <c r="F305" t="s">
        <v>761</v>
      </c>
      <c r="G305" t="s">
        <v>186</v>
      </c>
      <c r="H305" t="s">
        <v>86</v>
      </c>
      <c r="I305" t="s">
        <v>266</v>
      </c>
      <c r="J305">
        <v>246</v>
      </c>
      <c r="K305">
        <v>368</v>
      </c>
      <c r="L305">
        <v>122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</row>
    <row r="306" spans="1:18" x14ac:dyDescent="0.25">
      <c r="A306" t="s">
        <v>180</v>
      </c>
      <c r="B306" t="s">
        <v>213</v>
      </c>
      <c r="C306" t="s">
        <v>121</v>
      </c>
      <c r="D306" t="s">
        <v>275</v>
      </c>
      <c r="E306">
        <v>1560</v>
      </c>
      <c r="F306" t="s">
        <v>762</v>
      </c>
      <c r="G306" t="s">
        <v>186</v>
      </c>
      <c r="H306" t="s">
        <v>86</v>
      </c>
      <c r="I306" t="s">
        <v>266</v>
      </c>
      <c r="J306">
        <v>236</v>
      </c>
      <c r="K306">
        <v>368</v>
      </c>
      <c r="L306">
        <v>132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</row>
    <row r="307" spans="1:18" x14ac:dyDescent="0.25">
      <c r="A307" t="s">
        <v>180</v>
      </c>
      <c r="B307" t="s">
        <v>213</v>
      </c>
      <c r="C307" t="s">
        <v>121</v>
      </c>
      <c r="D307" t="s">
        <v>275</v>
      </c>
      <c r="E307">
        <v>1581</v>
      </c>
      <c r="F307" t="s">
        <v>331</v>
      </c>
      <c r="G307" t="s">
        <v>187</v>
      </c>
      <c r="H307" t="s">
        <v>66</v>
      </c>
      <c r="I307" t="s">
        <v>266</v>
      </c>
      <c r="J307">
        <v>64</v>
      </c>
      <c r="K307">
        <v>63</v>
      </c>
      <c r="L307">
        <v>-1</v>
      </c>
      <c r="M307">
        <v>0</v>
      </c>
      <c r="N307">
        <v>9</v>
      </c>
      <c r="O307">
        <v>18</v>
      </c>
      <c r="P307">
        <v>14</v>
      </c>
      <c r="Q307">
        <v>18</v>
      </c>
      <c r="R307">
        <v>0</v>
      </c>
    </row>
    <row r="308" spans="1:18" x14ac:dyDescent="0.25">
      <c r="A308" t="s">
        <v>180</v>
      </c>
      <c r="B308" t="s">
        <v>213</v>
      </c>
      <c r="C308" t="s">
        <v>121</v>
      </c>
      <c r="D308" t="s">
        <v>275</v>
      </c>
      <c r="E308">
        <v>1586</v>
      </c>
      <c r="F308" t="s">
        <v>1314</v>
      </c>
      <c r="G308" t="s">
        <v>187</v>
      </c>
      <c r="H308" t="s">
        <v>66</v>
      </c>
      <c r="I308" t="s">
        <v>266</v>
      </c>
      <c r="J308">
        <v>101</v>
      </c>
      <c r="K308">
        <v>81</v>
      </c>
      <c r="L308">
        <v>-20</v>
      </c>
      <c r="M308">
        <v>5</v>
      </c>
      <c r="N308">
        <v>17</v>
      </c>
      <c r="O308">
        <v>24</v>
      </c>
      <c r="P308">
        <v>26</v>
      </c>
      <c r="Q308">
        <v>25</v>
      </c>
      <c r="R308">
        <v>0</v>
      </c>
    </row>
    <row r="309" spans="1:18" x14ac:dyDescent="0.25">
      <c r="A309" t="s">
        <v>180</v>
      </c>
      <c r="B309" t="s">
        <v>213</v>
      </c>
      <c r="C309" t="s">
        <v>121</v>
      </c>
      <c r="D309" t="s">
        <v>275</v>
      </c>
      <c r="E309">
        <v>1681</v>
      </c>
      <c r="F309" t="s">
        <v>431</v>
      </c>
      <c r="G309" t="s">
        <v>187</v>
      </c>
      <c r="H309" t="s">
        <v>84</v>
      </c>
      <c r="I309" t="s">
        <v>266</v>
      </c>
      <c r="J309">
        <v>106</v>
      </c>
      <c r="K309">
        <v>100</v>
      </c>
      <c r="L309">
        <v>-6</v>
      </c>
      <c r="M309">
        <v>6</v>
      </c>
      <c r="N309">
        <v>17</v>
      </c>
      <c r="O309">
        <v>21</v>
      </c>
      <c r="P309">
        <v>31</v>
      </c>
      <c r="Q309">
        <v>26</v>
      </c>
      <c r="R309">
        <v>0</v>
      </c>
    </row>
    <row r="310" spans="1:18" x14ac:dyDescent="0.25">
      <c r="A310" t="s">
        <v>180</v>
      </c>
      <c r="B310" t="s">
        <v>213</v>
      </c>
      <c r="C310" t="s">
        <v>121</v>
      </c>
      <c r="D310" t="s">
        <v>275</v>
      </c>
      <c r="E310">
        <v>1700</v>
      </c>
      <c r="F310" t="s">
        <v>366</v>
      </c>
      <c r="G310" t="s">
        <v>187</v>
      </c>
      <c r="H310" t="s">
        <v>84</v>
      </c>
      <c r="I310" t="s">
        <v>266</v>
      </c>
      <c r="J310">
        <v>101</v>
      </c>
      <c r="K310">
        <v>100</v>
      </c>
      <c r="L310">
        <v>-1</v>
      </c>
      <c r="M310">
        <v>4</v>
      </c>
      <c r="N310">
        <v>20</v>
      </c>
      <c r="O310">
        <v>27</v>
      </c>
      <c r="P310">
        <v>25</v>
      </c>
      <c r="Q310">
        <v>18</v>
      </c>
      <c r="R310">
        <v>0</v>
      </c>
    </row>
    <row r="311" spans="1:18" x14ac:dyDescent="0.25">
      <c r="A311" t="s">
        <v>180</v>
      </c>
      <c r="B311" t="s">
        <v>213</v>
      </c>
      <c r="C311" t="s">
        <v>121</v>
      </c>
      <c r="D311" t="s">
        <v>275</v>
      </c>
      <c r="E311">
        <v>1709</v>
      </c>
      <c r="F311" t="s">
        <v>356</v>
      </c>
      <c r="G311" t="s">
        <v>187</v>
      </c>
      <c r="H311" t="s">
        <v>88</v>
      </c>
      <c r="I311" t="s">
        <v>266</v>
      </c>
      <c r="J311">
        <v>246</v>
      </c>
      <c r="K311">
        <v>250</v>
      </c>
      <c r="L311">
        <v>4</v>
      </c>
      <c r="M311">
        <v>22</v>
      </c>
      <c r="N311">
        <v>34</v>
      </c>
      <c r="O311">
        <v>54</v>
      </c>
      <c r="P311">
        <v>58</v>
      </c>
      <c r="Q311">
        <v>62</v>
      </c>
      <c r="R311">
        <v>0</v>
      </c>
    </row>
    <row r="312" spans="1:18" x14ac:dyDescent="0.25">
      <c r="A312" t="s">
        <v>180</v>
      </c>
      <c r="B312" t="s">
        <v>213</v>
      </c>
      <c r="C312" t="s">
        <v>121</v>
      </c>
      <c r="D312" t="s">
        <v>275</v>
      </c>
      <c r="E312">
        <v>1730</v>
      </c>
      <c r="F312" t="s">
        <v>364</v>
      </c>
      <c r="G312" t="s">
        <v>186</v>
      </c>
      <c r="H312" t="s">
        <v>85</v>
      </c>
      <c r="I312" t="s">
        <v>266</v>
      </c>
      <c r="J312">
        <v>254</v>
      </c>
      <c r="K312">
        <v>368</v>
      </c>
      <c r="L312">
        <v>114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</row>
    <row r="313" spans="1:18" x14ac:dyDescent="0.25">
      <c r="A313" t="s">
        <v>180</v>
      </c>
      <c r="B313" t="s">
        <v>213</v>
      </c>
      <c r="C313" t="s">
        <v>121</v>
      </c>
      <c r="D313" t="s">
        <v>278</v>
      </c>
      <c r="E313">
        <v>31</v>
      </c>
      <c r="F313" t="s">
        <v>1100</v>
      </c>
      <c r="G313" t="s">
        <v>187</v>
      </c>
      <c r="H313" t="s">
        <v>88</v>
      </c>
      <c r="I313" t="s">
        <v>266</v>
      </c>
      <c r="J313">
        <v>255</v>
      </c>
      <c r="K313">
        <v>250</v>
      </c>
      <c r="L313">
        <v>-5</v>
      </c>
      <c r="M313">
        <v>20</v>
      </c>
      <c r="N313">
        <v>35</v>
      </c>
      <c r="O313">
        <v>53</v>
      </c>
      <c r="P313">
        <v>57</v>
      </c>
      <c r="Q313">
        <v>69</v>
      </c>
      <c r="R313">
        <v>0</v>
      </c>
    </row>
    <row r="314" spans="1:18" x14ac:dyDescent="0.25">
      <c r="A314" t="s">
        <v>180</v>
      </c>
      <c r="B314" t="s">
        <v>213</v>
      </c>
      <c r="C314" t="s">
        <v>121</v>
      </c>
      <c r="D314" t="s">
        <v>278</v>
      </c>
      <c r="E314">
        <v>103</v>
      </c>
      <c r="F314" t="s">
        <v>1217</v>
      </c>
      <c r="G314" t="s">
        <v>187</v>
      </c>
      <c r="H314" t="s">
        <v>89</v>
      </c>
      <c r="I314" t="s">
        <v>266</v>
      </c>
      <c r="J314">
        <v>142</v>
      </c>
      <c r="K314">
        <v>77</v>
      </c>
      <c r="L314">
        <v>-65</v>
      </c>
      <c r="M314">
        <v>0</v>
      </c>
      <c r="N314">
        <v>18</v>
      </c>
      <c r="O314">
        <v>24</v>
      </c>
      <c r="P314">
        <v>33</v>
      </c>
      <c r="Q314">
        <v>56</v>
      </c>
      <c r="R314">
        <v>0</v>
      </c>
    </row>
    <row r="315" spans="1:18" x14ac:dyDescent="0.25">
      <c r="A315" t="s">
        <v>180</v>
      </c>
      <c r="B315" t="s">
        <v>213</v>
      </c>
      <c r="C315" t="s">
        <v>121</v>
      </c>
      <c r="D315" t="s">
        <v>278</v>
      </c>
      <c r="E315">
        <v>106</v>
      </c>
      <c r="F315" t="s">
        <v>1219</v>
      </c>
      <c r="G315" t="s">
        <v>187</v>
      </c>
      <c r="H315" t="s">
        <v>89</v>
      </c>
      <c r="I315" t="s">
        <v>266</v>
      </c>
      <c r="J315">
        <v>182</v>
      </c>
      <c r="K315">
        <v>197</v>
      </c>
      <c r="L315">
        <v>15</v>
      </c>
      <c r="M315">
        <v>4</v>
      </c>
      <c r="N315">
        <v>32</v>
      </c>
      <c r="O315">
        <v>47</v>
      </c>
      <c r="P315">
        <v>39</v>
      </c>
      <c r="Q315">
        <v>49</v>
      </c>
      <c r="R315">
        <v>0</v>
      </c>
    </row>
    <row r="316" spans="1:18" x14ac:dyDescent="0.25">
      <c r="A316" t="s">
        <v>180</v>
      </c>
      <c r="B316" t="s">
        <v>213</v>
      </c>
      <c r="C316" t="s">
        <v>121</v>
      </c>
      <c r="D316" t="s">
        <v>278</v>
      </c>
      <c r="E316">
        <v>213</v>
      </c>
      <c r="F316" t="s">
        <v>1101</v>
      </c>
      <c r="G316" t="s">
        <v>186</v>
      </c>
      <c r="H316" t="s">
        <v>86</v>
      </c>
      <c r="I316" t="s">
        <v>266</v>
      </c>
      <c r="J316">
        <v>151</v>
      </c>
      <c r="K316">
        <v>368</v>
      </c>
      <c r="L316">
        <v>217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</row>
    <row r="317" spans="1:18" x14ac:dyDescent="0.25">
      <c r="A317" t="s">
        <v>180</v>
      </c>
      <c r="B317" t="s">
        <v>213</v>
      </c>
      <c r="C317" t="s">
        <v>121</v>
      </c>
      <c r="D317" t="s">
        <v>278</v>
      </c>
      <c r="E317">
        <v>277</v>
      </c>
      <c r="F317" t="s">
        <v>393</v>
      </c>
      <c r="G317" t="s">
        <v>186</v>
      </c>
      <c r="H317" t="s">
        <v>85</v>
      </c>
      <c r="I317" t="s">
        <v>266</v>
      </c>
      <c r="J317">
        <v>368</v>
      </c>
      <c r="K317">
        <v>368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</row>
    <row r="318" spans="1:18" x14ac:dyDescent="0.25">
      <c r="A318" t="s">
        <v>180</v>
      </c>
      <c r="B318" t="s">
        <v>213</v>
      </c>
      <c r="C318" t="s">
        <v>121</v>
      </c>
      <c r="D318" t="s">
        <v>278</v>
      </c>
      <c r="E318">
        <v>352</v>
      </c>
      <c r="F318" t="s">
        <v>909</v>
      </c>
      <c r="G318" t="s">
        <v>187</v>
      </c>
      <c r="H318" t="s">
        <v>88</v>
      </c>
      <c r="I318" t="s">
        <v>266</v>
      </c>
      <c r="J318">
        <v>246</v>
      </c>
      <c r="K318">
        <v>250</v>
      </c>
      <c r="L318">
        <v>4</v>
      </c>
      <c r="M318">
        <v>20</v>
      </c>
      <c r="N318">
        <v>37</v>
      </c>
      <c r="O318">
        <v>51</v>
      </c>
      <c r="P318">
        <v>59</v>
      </c>
      <c r="Q318">
        <v>63</v>
      </c>
      <c r="R318">
        <v>0</v>
      </c>
    </row>
    <row r="319" spans="1:18" x14ac:dyDescent="0.25">
      <c r="A319" t="s">
        <v>180</v>
      </c>
      <c r="B319" t="s">
        <v>213</v>
      </c>
      <c r="C319" t="s">
        <v>121</v>
      </c>
      <c r="D319" t="s">
        <v>278</v>
      </c>
      <c r="E319">
        <v>353</v>
      </c>
      <c r="F319" t="s">
        <v>938</v>
      </c>
      <c r="G319" t="s">
        <v>186</v>
      </c>
      <c r="H319" t="s">
        <v>86</v>
      </c>
      <c r="I319" t="s">
        <v>266</v>
      </c>
      <c r="J319">
        <v>220</v>
      </c>
      <c r="K319">
        <v>368</v>
      </c>
      <c r="L319">
        <v>148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</row>
    <row r="320" spans="1:18" x14ac:dyDescent="0.25">
      <c r="A320" t="s">
        <v>180</v>
      </c>
      <c r="B320" t="s">
        <v>213</v>
      </c>
      <c r="C320" t="s">
        <v>121</v>
      </c>
      <c r="D320" t="s">
        <v>278</v>
      </c>
      <c r="E320">
        <v>354</v>
      </c>
      <c r="F320" t="s">
        <v>939</v>
      </c>
      <c r="G320" t="s">
        <v>186</v>
      </c>
      <c r="H320" t="s">
        <v>86</v>
      </c>
      <c r="I320" t="s">
        <v>266</v>
      </c>
      <c r="J320">
        <v>287</v>
      </c>
      <c r="K320">
        <v>368</v>
      </c>
      <c r="L320">
        <v>81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</row>
    <row r="321" spans="1:18" x14ac:dyDescent="0.25">
      <c r="A321" t="s">
        <v>180</v>
      </c>
      <c r="B321" t="s">
        <v>213</v>
      </c>
      <c r="C321" t="s">
        <v>121</v>
      </c>
      <c r="D321" t="s">
        <v>278</v>
      </c>
      <c r="E321">
        <v>355</v>
      </c>
      <c r="F321" t="s">
        <v>886</v>
      </c>
      <c r="G321" t="s">
        <v>186</v>
      </c>
      <c r="H321" t="s">
        <v>86</v>
      </c>
      <c r="I321" t="s">
        <v>266</v>
      </c>
      <c r="J321">
        <v>266</v>
      </c>
      <c r="K321">
        <v>368</v>
      </c>
      <c r="L321">
        <v>102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</row>
    <row r="322" spans="1:18" x14ac:dyDescent="0.25">
      <c r="A322" t="s">
        <v>180</v>
      </c>
      <c r="B322" t="s">
        <v>213</v>
      </c>
      <c r="C322" t="s">
        <v>121</v>
      </c>
      <c r="D322" t="s">
        <v>278</v>
      </c>
      <c r="E322">
        <v>356</v>
      </c>
      <c r="F322" t="s">
        <v>881</v>
      </c>
      <c r="G322" t="s">
        <v>186</v>
      </c>
      <c r="H322" t="s">
        <v>86</v>
      </c>
      <c r="I322" t="s">
        <v>266</v>
      </c>
      <c r="J322">
        <v>301</v>
      </c>
      <c r="K322">
        <v>368</v>
      </c>
      <c r="L322">
        <v>67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</row>
    <row r="323" spans="1:18" x14ac:dyDescent="0.25">
      <c r="A323" t="s">
        <v>180</v>
      </c>
      <c r="B323" t="s">
        <v>213</v>
      </c>
      <c r="C323" t="s">
        <v>121</v>
      </c>
      <c r="D323" t="s">
        <v>278</v>
      </c>
      <c r="E323">
        <v>357</v>
      </c>
      <c r="F323" t="s">
        <v>937</v>
      </c>
      <c r="G323" t="s">
        <v>186</v>
      </c>
      <c r="H323" t="s">
        <v>86</v>
      </c>
      <c r="I323" t="s">
        <v>266</v>
      </c>
      <c r="J323">
        <v>168</v>
      </c>
      <c r="K323">
        <v>368</v>
      </c>
      <c r="L323">
        <v>200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</row>
    <row r="324" spans="1:18" x14ac:dyDescent="0.25">
      <c r="A324" t="s">
        <v>180</v>
      </c>
      <c r="B324" t="s">
        <v>213</v>
      </c>
      <c r="C324" t="s">
        <v>121</v>
      </c>
      <c r="D324" t="s">
        <v>278</v>
      </c>
      <c r="E324">
        <v>1515</v>
      </c>
      <c r="F324" t="s">
        <v>722</v>
      </c>
      <c r="G324" t="s">
        <v>186</v>
      </c>
      <c r="H324" t="s">
        <v>85</v>
      </c>
      <c r="I324" t="s">
        <v>266</v>
      </c>
      <c r="J324">
        <v>289</v>
      </c>
      <c r="K324">
        <v>368</v>
      </c>
      <c r="L324">
        <v>79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</row>
    <row r="325" spans="1:18" x14ac:dyDescent="0.25">
      <c r="A325" t="s">
        <v>180</v>
      </c>
      <c r="B325" t="s">
        <v>213</v>
      </c>
      <c r="C325" t="s">
        <v>121</v>
      </c>
      <c r="D325" t="s">
        <v>278</v>
      </c>
      <c r="E325">
        <v>1580</v>
      </c>
      <c r="F325" t="s">
        <v>1318</v>
      </c>
      <c r="G325" t="s">
        <v>187</v>
      </c>
      <c r="H325" t="s">
        <v>66</v>
      </c>
      <c r="I325" t="s">
        <v>266</v>
      </c>
      <c r="J325">
        <v>70</v>
      </c>
      <c r="K325">
        <v>68</v>
      </c>
      <c r="L325">
        <v>-2</v>
      </c>
      <c r="M325">
        <v>5</v>
      </c>
      <c r="N325">
        <v>12</v>
      </c>
      <c r="O325">
        <v>12</v>
      </c>
      <c r="P325">
        <v>21</v>
      </c>
      <c r="Q325">
        <v>16</v>
      </c>
      <c r="R325">
        <v>0</v>
      </c>
    </row>
    <row r="326" spans="1:18" x14ac:dyDescent="0.25">
      <c r="A326" t="s">
        <v>180</v>
      </c>
      <c r="B326" t="s">
        <v>213</v>
      </c>
      <c r="C326" t="s">
        <v>121</v>
      </c>
      <c r="D326" t="s">
        <v>278</v>
      </c>
      <c r="E326">
        <v>1671</v>
      </c>
      <c r="F326" t="s">
        <v>459</v>
      </c>
      <c r="G326" t="s">
        <v>187</v>
      </c>
      <c r="H326" t="s">
        <v>87</v>
      </c>
      <c r="I326" t="s">
        <v>266</v>
      </c>
      <c r="J326">
        <v>211</v>
      </c>
      <c r="K326">
        <v>226</v>
      </c>
      <c r="L326">
        <v>15</v>
      </c>
      <c r="M326">
        <v>7</v>
      </c>
      <c r="N326">
        <v>39</v>
      </c>
      <c r="O326">
        <v>37</v>
      </c>
      <c r="P326">
        <v>52</v>
      </c>
      <c r="Q326">
        <v>64</v>
      </c>
      <c r="R326">
        <v>0</v>
      </c>
    </row>
    <row r="327" spans="1:18" x14ac:dyDescent="0.25">
      <c r="A327" t="s">
        <v>180</v>
      </c>
      <c r="B327" t="s">
        <v>213</v>
      </c>
      <c r="C327" t="s">
        <v>121</v>
      </c>
      <c r="D327" t="s">
        <v>278</v>
      </c>
      <c r="E327">
        <v>1699</v>
      </c>
      <c r="F327" t="s">
        <v>321</v>
      </c>
      <c r="G327" t="s">
        <v>187</v>
      </c>
      <c r="H327" t="s">
        <v>88</v>
      </c>
      <c r="I327" t="s">
        <v>266</v>
      </c>
      <c r="J327">
        <v>247</v>
      </c>
      <c r="K327">
        <v>226</v>
      </c>
      <c r="L327">
        <v>-21</v>
      </c>
      <c r="M327">
        <v>18</v>
      </c>
      <c r="N327">
        <v>33</v>
      </c>
      <c r="O327">
        <v>53</v>
      </c>
      <c r="P327">
        <v>62</v>
      </c>
      <c r="Q327">
        <v>60</v>
      </c>
      <c r="R327">
        <v>0</v>
      </c>
    </row>
    <row r="328" spans="1:18" x14ac:dyDescent="0.25">
      <c r="A328" t="s">
        <v>180</v>
      </c>
      <c r="B328" t="s">
        <v>213</v>
      </c>
      <c r="C328" t="s">
        <v>121</v>
      </c>
      <c r="D328" t="s">
        <v>278</v>
      </c>
      <c r="E328">
        <v>1736</v>
      </c>
      <c r="F328" t="s">
        <v>280</v>
      </c>
      <c r="G328" t="s">
        <v>187</v>
      </c>
      <c r="H328" t="s">
        <v>88</v>
      </c>
      <c r="I328" t="s">
        <v>266</v>
      </c>
      <c r="J328">
        <v>104</v>
      </c>
      <c r="K328">
        <v>228</v>
      </c>
      <c r="L328">
        <v>124</v>
      </c>
      <c r="M328">
        <v>14</v>
      </c>
      <c r="N328">
        <v>18</v>
      </c>
      <c r="O328">
        <v>23</v>
      </c>
      <c r="P328">
        <v>29</v>
      </c>
      <c r="Q328">
        <v>19</v>
      </c>
      <c r="R328">
        <v>0</v>
      </c>
    </row>
    <row r="329" spans="1:18" x14ac:dyDescent="0.25">
      <c r="A329" t="s">
        <v>180</v>
      </c>
      <c r="B329" t="s">
        <v>214</v>
      </c>
      <c r="C329" t="s">
        <v>114</v>
      </c>
      <c r="D329" t="s">
        <v>553</v>
      </c>
      <c r="E329">
        <v>65</v>
      </c>
      <c r="F329" t="s">
        <v>1190</v>
      </c>
      <c r="G329" t="s">
        <v>186</v>
      </c>
      <c r="H329" t="s">
        <v>85</v>
      </c>
      <c r="I329" t="s">
        <v>266</v>
      </c>
      <c r="J329">
        <v>356</v>
      </c>
      <c r="K329">
        <v>368</v>
      </c>
      <c r="L329">
        <v>12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</row>
    <row r="330" spans="1:18" x14ac:dyDescent="0.25">
      <c r="A330" t="s">
        <v>180</v>
      </c>
      <c r="B330" t="s">
        <v>214</v>
      </c>
      <c r="C330" t="s">
        <v>114</v>
      </c>
      <c r="D330" t="s">
        <v>553</v>
      </c>
      <c r="E330">
        <v>66</v>
      </c>
      <c r="F330" t="s">
        <v>1191</v>
      </c>
      <c r="G330" t="s">
        <v>186</v>
      </c>
      <c r="H330" t="s">
        <v>85</v>
      </c>
      <c r="I330" t="s">
        <v>266</v>
      </c>
      <c r="J330">
        <v>349</v>
      </c>
      <c r="K330">
        <v>368</v>
      </c>
      <c r="L330">
        <v>19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</row>
    <row r="331" spans="1:18" x14ac:dyDescent="0.25">
      <c r="A331" t="s">
        <v>180</v>
      </c>
      <c r="B331" t="s">
        <v>214</v>
      </c>
      <c r="C331" t="s">
        <v>114</v>
      </c>
      <c r="D331" t="s">
        <v>553</v>
      </c>
      <c r="E331">
        <v>67</v>
      </c>
      <c r="F331" t="s">
        <v>1189</v>
      </c>
      <c r="G331" t="s">
        <v>186</v>
      </c>
      <c r="H331" t="s">
        <v>85</v>
      </c>
      <c r="I331" t="s">
        <v>266</v>
      </c>
      <c r="J331">
        <v>367</v>
      </c>
      <c r="K331">
        <v>368</v>
      </c>
      <c r="L331">
        <v>1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</row>
    <row r="332" spans="1:18" x14ac:dyDescent="0.25">
      <c r="A332" t="s">
        <v>180</v>
      </c>
      <c r="B332" t="s">
        <v>214</v>
      </c>
      <c r="C332" t="s">
        <v>114</v>
      </c>
      <c r="D332" t="s">
        <v>553</v>
      </c>
      <c r="E332">
        <v>262</v>
      </c>
      <c r="F332" t="s">
        <v>838</v>
      </c>
      <c r="G332" t="s">
        <v>186</v>
      </c>
      <c r="H332" t="s">
        <v>86</v>
      </c>
      <c r="I332" t="s">
        <v>266</v>
      </c>
      <c r="J332">
        <v>266</v>
      </c>
      <c r="K332">
        <v>368</v>
      </c>
      <c r="L332">
        <v>102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</row>
    <row r="333" spans="1:18" x14ac:dyDescent="0.25">
      <c r="A333" t="s">
        <v>180</v>
      </c>
      <c r="B333" t="s">
        <v>214</v>
      </c>
      <c r="C333" t="s">
        <v>114</v>
      </c>
      <c r="D333" t="s">
        <v>553</v>
      </c>
      <c r="E333">
        <v>315</v>
      </c>
      <c r="F333" t="s">
        <v>567</v>
      </c>
      <c r="G333" t="s">
        <v>187</v>
      </c>
      <c r="H333" t="s">
        <v>88</v>
      </c>
      <c r="I333" t="s">
        <v>266</v>
      </c>
      <c r="J333">
        <v>252</v>
      </c>
      <c r="K333">
        <v>250</v>
      </c>
      <c r="L333">
        <v>-2</v>
      </c>
      <c r="M333">
        <v>12</v>
      </c>
      <c r="N333">
        <v>38</v>
      </c>
      <c r="O333">
        <v>52</v>
      </c>
      <c r="P333">
        <v>71</v>
      </c>
      <c r="Q333">
        <v>66</v>
      </c>
      <c r="R333">
        <v>0</v>
      </c>
    </row>
    <row r="334" spans="1:18" x14ac:dyDescent="0.25">
      <c r="A334" t="s">
        <v>180</v>
      </c>
      <c r="B334" t="s">
        <v>214</v>
      </c>
      <c r="C334" t="s">
        <v>114</v>
      </c>
      <c r="D334" t="s">
        <v>553</v>
      </c>
      <c r="E334">
        <v>316</v>
      </c>
      <c r="F334" t="s">
        <v>836</v>
      </c>
      <c r="G334" t="s">
        <v>186</v>
      </c>
      <c r="H334" t="s">
        <v>86</v>
      </c>
      <c r="I334" t="s">
        <v>266</v>
      </c>
      <c r="J334">
        <v>246</v>
      </c>
      <c r="K334">
        <v>368</v>
      </c>
      <c r="L334">
        <v>122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</row>
    <row r="335" spans="1:18" x14ac:dyDescent="0.25">
      <c r="A335" t="s">
        <v>180</v>
      </c>
      <c r="B335" t="s">
        <v>214</v>
      </c>
      <c r="C335" t="s">
        <v>114</v>
      </c>
      <c r="D335" t="s">
        <v>553</v>
      </c>
      <c r="E335">
        <v>317</v>
      </c>
      <c r="F335" t="s">
        <v>837</v>
      </c>
      <c r="G335" t="s">
        <v>186</v>
      </c>
      <c r="H335" t="s">
        <v>86</v>
      </c>
      <c r="I335" t="s">
        <v>266</v>
      </c>
      <c r="J335">
        <v>298</v>
      </c>
      <c r="K335">
        <v>368</v>
      </c>
      <c r="L335">
        <v>70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</row>
    <row r="336" spans="1:18" x14ac:dyDescent="0.25">
      <c r="A336" t="s">
        <v>180</v>
      </c>
      <c r="B336" t="s">
        <v>214</v>
      </c>
      <c r="C336" t="s">
        <v>114</v>
      </c>
      <c r="D336" t="s">
        <v>553</v>
      </c>
      <c r="E336">
        <v>318</v>
      </c>
      <c r="F336" t="s">
        <v>907</v>
      </c>
      <c r="G336" t="s">
        <v>187</v>
      </c>
      <c r="H336" t="s">
        <v>88</v>
      </c>
      <c r="I336" t="s">
        <v>266</v>
      </c>
      <c r="J336">
        <v>248</v>
      </c>
      <c r="K336">
        <v>250</v>
      </c>
      <c r="L336">
        <v>2</v>
      </c>
      <c r="M336">
        <v>17</v>
      </c>
      <c r="N336">
        <v>42</v>
      </c>
      <c r="O336">
        <v>47</v>
      </c>
      <c r="P336">
        <v>70</v>
      </c>
      <c r="Q336">
        <v>67</v>
      </c>
      <c r="R336">
        <v>0</v>
      </c>
    </row>
    <row r="337" spans="1:18" x14ac:dyDescent="0.25">
      <c r="A337" t="s">
        <v>180</v>
      </c>
      <c r="B337" t="s">
        <v>214</v>
      </c>
      <c r="C337" t="s">
        <v>114</v>
      </c>
      <c r="D337" t="s">
        <v>553</v>
      </c>
      <c r="E337">
        <v>319</v>
      </c>
      <c r="F337" t="s">
        <v>869</v>
      </c>
      <c r="G337" t="s">
        <v>186</v>
      </c>
      <c r="H337" t="s">
        <v>86</v>
      </c>
      <c r="I337" t="s">
        <v>266</v>
      </c>
      <c r="J337">
        <v>316</v>
      </c>
      <c r="K337">
        <v>368</v>
      </c>
      <c r="L337">
        <v>52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</row>
    <row r="338" spans="1:18" x14ac:dyDescent="0.25">
      <c r="A338" t="s">
        <v>180</v>
      </c>
      <c r="B338" t="s">
        <v>214</v>
      </c>
      <c r="C338" t="s">
        <v>114</v>
      </c>
      <c r="D338" t="s">
        <v>553</v>
      </c>
      <c r="E338">
        <v>320</v>
      </c>
      <c r="F338" t="s">
        <v>907</v>
      </c>
      <c r="G338" t="s">
        <v>186</v>
      </c>
      <c r="H338" t="s">
        <v>86</v>
      </c>
      <c r="I338" t="s">
        <v>266</v>
      </c>
      <c r="J338">
        <v>322</v>
      </c>
      <c r="K338">
        <v>368</v>
      </c>
      <c r="L338">
        <v>46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</row>
    <row r="339" spans="1:18" x14ac:dyDescent="0.25">
      <c r="A339" t="s">
        <v>180</v>
      </c>
      <c r="B339" t="s">
        <v>214</v>
      </c>
      <c r="C339" t="s">
        <v>114</v>
      </c>
      <c r="D339" t="s">
        <v>553</v>
      </c>
      <c r="E339">
        <v>389</v>
      </c>
      <c r="F339" t="s">
        <v>925</v>
      </c>
      <c r="G339" t="s">
        <v>186</v>
      </c>
      <c r="H339" t="s">
        <v>86</v>
      </c>
      <c r="I339" t="s">
        <v>266</v>
      </c>
      <c r="J339">
        <v>222</v>
      </c>
      <c r="K339">
        <v>368</v>
      </c>
      <c r="L339">
        <v>146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</row>
    <row r="340" spans="1:18" x14ac:dyDescent="0.25">
      <c r="A340" t="s">
        <v>180</v>
      </c>
      <c r="B340" t="s">
        <v>214</v>
      </c>
      <c r="C340" t="s">
        <v>114</v>
      </c>
      <c r="D340" t="s">
        <v>553</v>
      </c>
      <c r="E340">
        <v>735</v>
      </c>
      <c r="F340" t="s">
        <v>559</v>
      </c>
      <c r="G340" t="s">
        <v>186</v>
      </c>
      <c r="H340" t="s">
        <v>86</v>
      </c>
      <c r="I340" t="s">
        <v>266</v>
      </c>
      <c r="J340">
        <v>306</v>
      </c>
      <c r="K340">
        <v>368</v>
      </c>
      <c r="L340">
        <v>62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</row>
    <row r="341" spans="1:18" x14ac:dyDescent="0.25">
      <c r="A341" t="s">
        <v>180</v>
      </c>
      <c r="B341" t="s">
        <v>214</v>
      </c>
      <c r="C341" t="s">
        <v>114</v>
      </c>
      <c r="D341" t="s">
        <v>553</v>
      </c>
      <c r="E341">
        <v>736</v>
      </c>
      <c r="F341" t="s">
        <v>555</v>
      </c>
      <c r="G341" t="s">
        <v>186</v>
      </c>
      <c r="H341" t="s">
        <v>86</v>
      </c>
      <c r="I341" t="s">
        <v>266</v>
      </c>
      <c r="J341">
        <v>209</v>
      </c>
      <c r="K341">
        <v>368</v>
      </c>
      <c r="L341">
        <v>159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</row>
    <row r="342" spans="1:18" x14ac:dyDescent="0.25">
      <c r="A342" t="s">
        <v>180</v>
      </c>
      <c r="B342" t="s">
        <v>214</v>
      </c>
      <c r="C342" t="s">
        <v>114</v>
      </c>
      <c r="D342" t="s">
        <v>553</v>
      </c>
      <c r="E342">
        <v>1590</v>
      </c>
      <c r="F342" t="s">
        <v>1282</v>
      </c>
      <c r="G342" t="s">
        <v>187</v>
      </c>
      <c r="H342" t="s">
        <v>66</v>
      </c>
      <c r="I342" t="s">
        <v>266</v>
      </c>
      <c r="J342">
        <v>96</v>
      </c>
      <c r="K342">
        <v>72</v>
      </c>
      <c r="L342">
        <v>-24</v>
      </c>
      <c r="M342">
        <v>4</v>
      </c>
      <c r="N342">
        <v>20</v>
      </c>
      <c r="O342">
        <v>20</v>
      </c>
      <c r="P342">
        <v>21</v>
      </c>
      <c r="Q342">
        <v>23</v>
      </c>
      <c r="R342">
        <v>0</v>
      </c>
    </row>
    <row r="343" spans="1:18" x14ac:dyDescent="0.25">
      <c r="A343" t="s">
        <v>180</v>
      </c>
      <c r="B343" t="s">
        <v>214</v>
      </c>
      <c r="C343" t="s">
        <v>114</v>
      </c>
      <c r="D343" t="s">
        <v>560</v>
      </c>
      <c r="E343">
        <v>961</v>
      </c>
      <c r="F343" t="s">
        <v>562</v>
      </c>
      <c r="G343" t="s">
        <v>186</v>
      </c>
      <c r="H343" t="s">
        <v>86</v>
      </c>
      <c r="I343" t="s">
        <v>266</v>
      </c>
      <c r="J343">
        <v>341</v>
      </c>
      <c r="K343">
        <v>368</v>
      </c>
      <c r="L343">
        <v>27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</row>
    <row r="344" spans="1:18" x14ac:dyDescent="0.25">
      <c r="A344" t="s">
        <v>180</v>
      </c>
      <c r="B344" t="s">
        <v>214</v>
      </c>
      <c r="C344" t="s">
        <v>114</v>
      </c>
      <c r="D344" t="s">
        <v>560</v>
      </c>
      <c r="E344">
        <v>962</v>
      </c>
      <c r="F344" t="s">
        <v>563</v>
      </c>
      <c r="G344" t="s">
        <v>186</v>
      </c>
      <c r="H344" t="s">
        <v>86</v>
      </c>
      <c r="I344" t="s">
        <v>266</v>
      </c>
      <c r="J344">
        <v>337</v>
      </c>
      <c r="K344">
        <v>368</v>
      </c>
      <c r="L344">
        <v>31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</row>
    <row r="345" spans="1:18" x14ac:dyDescent="0.25">
      <c r="A345" t="s">
        <v>180</v>
      </c>
      <c r="B345" t="s">
        <v>214</v>
      </c>
      <c r="C345" t="s">
        <v>114</v>
      </c>
      <c r="D345" t="s">
        <v>114</v>
      </c>
      <c r="E345">
        <v>4</v>
      </c>
      <c r="F345" t="s">
        <v>926</v>
      </c>
      <c r="G345" t="s">
        <v>187</v>
      </c>
      <c r="H345" t="s">
        <v>88</v>
      </c>
      <c r="I345" t="s">
        <v>266</v>
      </c>
      <c r="J345">
        <v>250</v>
      </c>
      <c r="K345">
        <v>250</v>
      </c>
      <c r="L345">
        <v>0</v>
      </c>
      <c r="M345">
        <v>16</v>
      </c>
      <c r="N345">
        <v>38</v>
      </c>
      <c r="O345">
        <v>48</v>
      </c>
      <c r="P345">
        <v>63</v>
      </c>
      <c r="Q345">
        <v>65</v>
      </c>
      <c r="R345">
        <v>0</v>
      </c>
    </row>
    <row r="346" spans="1:18" x14ac:dyDescent="0.25">
      <c r="A346" t="s">
        <v>180</v>
      </c>
      <c r="B346" t="s">
        <v>214</v>
      </c>
      <c r="C346" t="s">
        <v>114</v>
      </c>
      <c r="D346" t="s">
        <v>114</v>
      </c>
      <c r="E346">
        <v>56</v>
      </c>
      <c r="F346" t="s">
        <v>1142</v>
      </c>
      <c r="G346" t="s">
        <v>186</v>
      </c>
      <c r="H346" t="s">
        <v>86</v>
      </c>
      <c r="I346" t="s">
        <v>266</v>
      </c>
      <c r="J346">
        <v>292</v>
      </c>
      <c r="K346">
        <v>368</v>
      </c>
      <c r="L346">
        <v>76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</row>
    <row r="347" spans="1:18" x14ac:dyDescent="0.25">
      <c r="A347" t="s">
        <v>180</v>
      </c>
      <c r="B347" t="s">
        <v>214</v>
      </c>
      <c r="C347" t="s">
        <v>114</v>
      </c>
      <c r="D347" t="s">
        <v>114</v>
      </c>
      <c r="E347">
        <v>64</v>
      </c>
      <c r="F347" t="s">
        <v>1194</v>
      </c>
      <c r="G347" t="s">
        <v>186</v>
      </c>
      <c r="H347" t="s">
        <v>86</v>
      </c>
      <c r="I347" t="s">
        <v>266</v>
      </c>
      <c r="J347">
        <v>311</v>
      </c>
      <c r="K347">
        <v>368</v>
      </c>
      <c r="L347">
        <v>57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</row>
    <row r="348" spans="1:18" x14ac:dyDescent="0.25">
      <c r="A348" t="s">
        <v>180</v>
      </c>
      <c r="B348" t="s">
        <v>214</v>
      </c>
      <c r="C348" t="s">
        <v>114</v>
      </c>
      <c r="D348" t="s">
        <v>114</v>
      </c>
      <c r="E348">
        <v>73</v>
      </c>
      <c r="F348" t="s">
        <v>1195</v>
      </c>
      <c r="G348" t="s">
        <v>186</v>
      </c>
      <c r="H348" t="s">
        <v>85</v>
      </c>
      <c r="I348" t="s">
        <v>266</v>
      </c>
      <c r="J348">
        <v>324</v>
      </c>
      <c r="K348">
        <v>368</v>
      </c>
      <c r="L348">
        <v>44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</row>
    <row r="349" spans="1:18" x14ac:dyDescent="0.25">
      <c r="A349" t="s">
        <v>180</v>
      </c>
      <c r="B349" t="s">
        <v>214</v>
      </c>
      <c r="C349" t="s">
        <v>114</v>
      </c>
      <c r="D349" t="s">
        <v>114</v>
      </c>
      <c r="E349">
        <v>74</v>
      </c>
      <c r="F349" t="s">
        <v>1196</v>
      </c>
      <c r="G349" t="s">
        <v>186</v>
      </c>
      <c r="H349" t="s">
        <v>85</v>
      </c>
      <c r="I349" t="s">
        <v>266</v>
      </c>
      <c r="J349">
        <v>332</v>
      </c>
      <c r="K349">
        <v>368</v>
      </c>
      <c r="L349">
        <v>36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</row>
    <row r="350" spans="1:18" x14ac:dyDescent="0.25">
      <c r="A350" t="s">
        <v>180</v>
      </c>
      <c r="B350" t="s">
        <v>214</v>
      </c>
      <c r="C350" t="s">
        <v>114</v>
      </c>
      <c r="D350" t="s">
        <v>114</v>
      </c>
      <c r="E350">
        <v>122</v>
      </c>
      <c r="F350" t="s">
        <v>114</v>
      </c>
      <c r="G350" t="s">
        <v>187</v>
      </c>
      <c r="H350" t="s">
        <v>89</v>
      </c>
      <c r="I350" t="s">
        <v>266</v>
      </c>
      <c r="J350">
        <v>220</v>
      </c>
      <c r="K350">
        <v>219</v>
      </c>
      <c r="L350">
        <v>-1</v>
      </c>
      <c r="M350">
        <v>7</v>
      </c>
      <c r="N350">
        <v>25</v>
      </c>
      <c r="O350">
        <v>35</v>
      </c>
      <c r="P350">
        <v>73</v>
      </c>
      <c r="Q350">
        <v>66</v>
      </c>
      <c r="R350">
        <v>0</v>
      </c>
    </row>
    <row r="351" spans="1:18" x14ac:dyDescent="0.25">
      <c r="A351" t="s">
        <v>180</v>
      </c>
      <c r="B351" t="s">
        <v>214</v>
      </c>
      <c r="C351" t="s">
        <v>114</v>
      </c>
      <c r="D351" t="s">
        <v>114</v>
      </c>
      <c r="E351">
        <v>327</v>
      </c>
      <c r="F351" t="s">
        <v>926</v>
      </c>
      <c r="G351" t="s">
        <v>186</v>
      </c>
      <c r="H351" t="s">
        <v>86</v>
      </c>
      <c r="I351" t="s">
        <v>266</v>
      </c>
      <c r="J351">
        <v>220</v>
      </c>
      <c r="K351">
        <v>368</v>
      </c>
      <c r="L351">
        <v>148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</row>
    <row r="352" spans="1:18" x14ac:dyDescent="0.25">
      <c r="A352" t="s">
        <v>180</v>
      </c>
      <c r="B352" t="s">
        <v>214</v>
      </c>
      <c r="C352" t="s">
        <v>114</v>
      </c>
      <c r="D352" t="s">
        <v>114</v>
      </c>
      <c r="E352">
        <v>328</v>
      </c>
      <c r="F352" t="s">
        <v>927</v>
      </c>
      <c r="G352" t="s">
        <v>186</v>
      </c>
      <c r="H352" t="s">
        <v>86</v>
      </c>
      <c r="I352" t="s">
        <v>266</v>
      </c>
      <c r="J352">
        <v>305</v>
      </c>
      <c r="K352">
        <v>368</v>
      </c>
      <c r="L352">
        <v>63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</row>
    <row r="353" spans="1:18" x14ac:dyDescent="0.25">
      <c r="A353" t="s">
        <v>180</v>
      </c>
      <c r="B353" t="s">
        <v>214</v>
      </c>
      <c r="C353" t="s">
        <v>114</v>
      </c>
      <c r="D353" t="s">
        <v>114</v>
      </c>
      <c r="E353">
        <v>629</v>
      </c>
      <c r="F353" t="s">
        <v>958</v>
      </c>
      <c r="G353" t="s">
        <v>186</v>
      </c>
      <c r="H353" t="s">
        <v>54</v>
      </c>
      <c r="I353" t="s">
        <v>266</v>
      </c>
      <c r="J353">
        <v>50</v>
      </c>
      <c r="K353">
        <v>50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</row>
    <row r="354" spans="1:18" x14ac:dyDescent="0.25">
      <c r="A354" t="s">
        <v>180</v>
      </c>
      <c r="B354" t="s">
        <v>214</v>
      </c>
      <c r="C354" t="s">
        <v>114</v>
      </c>
      <c r="D354" t="s">
        <v>114</v>
      </c>
      <c r="E354">
        <v>803</v>
      </c>
      <c r="F354" t="s">
        <v>864</v>
      </c>
      <c r="G354" t="s">
        <v>186</v>
      </c>
      <c r="H354" t="s">
        <v>86</v>
      </c>
      <c r="I354" t="s">
        <v>266</v>
      </c>
      <c r="J354">
        <v>354</v>
      </c>
      <c r="K354">
        <v>368</v>
      </c>
      <c r="L354">
        <v>14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</row>
    <row r="355" spans="1:18" x14ac:dyDescent="0.25">
      <c r="A355" t="s">
        <v>180</v>
      </c>
      <c r="B355" t="s">
        <v>214</v>
      </c>
      <c r="C355" t="s">
        <v>114</v>
      </c>
      <c r="D355" t="s">
        <v>114</v>
      </c>
      <c r="E355">
        <v>930</v>
      </c>
      <c r="F355" t="s">
        <v>576</v>
      </c>
      <c r="G355" t="s">
        <v>186</v>
      </c>
      <c r="H355" t="s">
        <v>86</v>
      </c>
      <c r="I355" t="s">
        <v>266</v>
      </c>
      <c r="J355">
        <v>320</v>
      </c>
      <c r="K355">
        <v>368</v>
      </c>
      <c r="L355">
        <v>48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</row>
    <row r="356" spans="1:18" x14ac:dyDescent="0.25">
      <c r="A356" t="s">
        <v>180</v>
      </c>
      <c r="B356" t="s">
        <v>214</v>
      </c>
      <c r="C356" t="s">
        <v>114</v>
      </c>
      <c r="D356" t="s">
        <v>114</v>
      </c>
      <c r="E356">
        <v>1543</v>
      </c>
      <c r="F356" t="s">
        <v>564</v>
      </c>
      <c r="G356" t="s">
        <v>186</v>
      </c>
      <c r="H356" t="s">
        <v>86</v>
      </c>
      <c r="I356" t="s">
        <v>266</v>
      </c>
      <c r="J356">
        <v>368</v>
      </c>
      <c r="K356">
        <v>368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</row>
    <row r="357" spans="1:18" x14ac:dyDescent="0.25">
      <c r="A357" t="s">
        <v>180</v>
      </c>
      <c r="B357" t="s">
        <v>214</v>
      </c>
      <c r="C357" t="s">
        <v>114</v>
      </c>
      <c r="D357" t="s">
        <v>114</v>
      </c>
      <c r="E357">
        <v>1544</v>
      </c>
      <c r="F357" t="s">
        <v>557</v>
      </c>
      <c r="G357" t="s">
        <v>186</v>
      </c>
      <c r="H357" t="s">
        <v>86</v>
      </c>
      <c r="I357" t="s">
        <v>266</v>
      </c>
      <c r="J357">
        <v>342</v>
      </c>
      <c r="K357">
        <v>368</v>
      </c>
      <c r="L357">
        <v>26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</row>
    <row r="358" spans="1:18" x14ac:dyDescent="0.25">
      <c r="A358" t="s">
        <v>180</v>
      </c>
      <c r="B358" t="s">
        <v>214</v>
      </c>
      <c r="C358" t="s">
        <v>114</v>
      </c>
      <c r="D358" t="s">
        <v>114</v>
      </c>
      <c r="E358">
        <v>1592</v>
      </c>
      <c r="F358" t="s">
        <v>1278</v>
      </c>
      <c r="G358" t="s">
        <v>187</v>
      </c>
      <c r="H358" t="s">
        <v>66</v>
      </c>
      <c r="I358" t="s">
        <v>266</v>
      </c>
      <c r="J358">
        <v>392</v>
      </c>
      <c r="K358">
        <v>380</v>
      </c>
      <c r="L358">
        <v>-12</v>
      </c>
      <c r="M358">
        <v>11</v>
      </c>
      <c r="N358">
        <v>73</v>
      </c>
      <c r="O358">
        <v>98</v>
      </c>
      <c r="P358">
        <v>95</v>
      </c>
      <c r="Q358">
        <v>98</v>
      </c>
      <c r="R358">
        <v>0</v>
      </c>
    </row>
    <row r="359" spans="1:18" x14ac:dyDescent="0.25">
      <c r="A359" t="s">
        <v>180</v>
      </c>
      <c r="B359" t="s">
        <v>214</v>
      </c>
      <c r="C359" t="s">
        <v>114</v>
      </c>
      <c r="D359" t="s">
        <v>114</v>
      </c>
      <c r="E359">
        <v>1661</v>
      </c>
      <c r="F359" t="s">
        <v>470</v>
      </c>
      <c r="G359" t="s">
        <v>187</v>
      </c>
      <c r="H359" t="s">
        <v>84</v>
      </c>
      <c r="I359" t="s">
        <v>266</v>
      </c>
      <c r="J359">
        <v>108</v>
      </c>
      <c r="K359">
        <v>88</v>
      </c>
      <c r="L359">
        <v>-20</v>
      </c>
      <c r="M359">
        <v>5</v>
      </c>
      <c r="N359">
        <v>18</v>
      </c>
      <c r="O359">
        <v>26</v>
      </c>
      <c r="P359">
        <v>30</v>
      </c>
      <c r="Q359">
        <v>24</v>
      </c>
      <c r="R359">
        <v>0</v>
      </c>
    </row>
    <row r="360" spans="1:18" x14ac:dyDescent="0.25">
      <c r="A360" t="s">
        <v>180</v>
      </c>
      <c r="B360" t="s">
        <v>214</v>
      </c>
      <c r="C360" t="s">
        <v>114</v>
      </c>
      <c r="D360" t="s">
        <v>114</v>
      </c>
      <c r="E360">
        <v>1668</v>
      </c>
      <c r="F360" t="s">
        <v>435</v>
      </c>
      <c r="G360" t="s">
        <v>187</v>
      </c>
      <c r="H360" t="s">
        <v>84</v>
      </c>
      <c r="I360" t="s">
        <v>266</v>
      </c>
      <c r="J360">
        <v>134</v>
      </c>
      <c r="K360">
        <v>101</v>
      </c>
      <c r="L360">
        <v>-33</v>
      </c>
      <c r="M360">
        <v>9</v>
      </c>
      <c r="N360">
        <v>26</v>
      </c>
      <c r="O360">
        <v>27</v>
      </c>
      <c r="P360">
        <v>25</v>
      </c>
      <c r="Q360">
        <v>39</v>
      </c>
      <c r="R360">
        <v>0</v>
      </c>
    </row>
    <row r="361" spans="1:18" x14ac:dyDescent="0.25">
      <c r="A361" t="s">
        <v>180</v>
      </c>
      <c r="B361" t="s">
        <v>214</v>
      </c>
      <c r="C361" t="s">
        <v>114</v>
      </c>
      <c r="D361" t="s">
        <v>1155</v>
      </c>
      <c r="E361">
        <v>1589</v>
      </c>
      <c r="F361" t="s">
        <v>1157</v>
      </c>
      <c r="G361" t="s">
        <v>187</v>
      </c>
      <c r="H361" t="s">
        <v>66</v>
      </c>
      <c r="I361" t="s">
        <v>266</v>
      </c>
      <c r="J361">
        <v>169</v>
      </c>
      <c r="K361">
        <v>162</v>
      </c>
      <c r="L361">
        <v>-7</v>
      </c>
      <c r="M361">
        <v>3</v>
      </c>
      <c r="N361">
        <v>28</v>
      </c>
      <c r="O361">
        <v>46</v>
      </c>
      <c r="P361">
        <v>54</v>
      </c>
      <c r="Q361">
        <v>29</v>
      </c>
      <c r="R361">
        <v>0</v>
      </c>
    </row>
    <row r="362" spans="1:18" x14ac:dyDescent="0.25">
      <c r="A362" t="s">
        <v>180</v>
      </c>
      <c r="B362" t="s">
        <v>214</v>
      </c>
      <c r="C362" t="s">
        <v>114</v>
      </c>
      <c r="D362" t="s">
        <v>325</v>
      </c>
      <c r="E362">
        <v>499</v>
      </c>
      <c r="F362" t="s">
        <v>325</v>
      </c>
      <c r="G362" t="s">
        <v>187</v>
      </c>
      <c r="H362" t="s">
        <v>88</v>
      </c>
      <c r="I362" t="s">
        <v>266</v>
      </c>
      <c r="J362">
        <v>258</v>
      </c>
      <c r="K362">
        <v>250</v>
      </c>
      <c r="L362">
        <v>-8</v>
      </c>
      <c r="M362">
        <v>7</v>
      </c>
      <c r="N362">
        <v>37</v>
      </c>
      <c r="O362">
        <v>58</v>
      </c>
      <c r="P362">
        <v>66</v>
      </c>
      <c r="Q362">
        <v>73</v>
      </c>
      <c r="R362">
        <v>0</v>
      </c>
    </row>
    <row r="363" spans="1:18" x14ac:dyDescent="0.25">
      <c r="A363" t="s">
        <v>180</v>
      </c>
      <c r="B363" t="s">
        <v>214</v>
      </c>
      <c r="C363" t="s">
        <v>114</v>
      </c>
      <c r="D363" t="s">
        <v>325</v>
      </c>
      <c r="E363">
        <v>500</v>
      </c>
      <c r="F363" t="s">
        <v>349</v>
      </c>
      <c r="G363" t="s">
        <v>187</v>
      </c>
      <c r="H363" t="s">
        <v>88</v>
      </c>
      <c r="I363" t="s">
        <v>266</v>
      </c>
      <c r="J363">
        <v>245</v>
      </c>
      <c r="K363">
        <v>250</v>
      </c>
      <c r="L363">
        <v>5</v>
      </c>
      <c r="M363">
        <v>7</v>
      </c>
      <c r="N363">
        <v>38</v>
      </c>
      <c r="O363">
        <v>54</v>
      </c>
      <c r="P363">
        <v>70</v>
      </c>
      <c r="Q363">
        <v>68</v>
      </c>
      <c r="R363">
        <v>0</v>
      </c>
    </row>
    <row r="364" spans="1:18" x14ac:dyDescent="0.25">
      <c r="A364" t="s">
        <v>180</v>
      </c>
      <c r="B364" t="s">
        <v>214</v>
      </c>
      <c r="C364" t="s">
        <v>114</v>
      </c>
      <c r="D364" t="s">
        <v>325</v>
      </c>
      <c r="E364">
        <v>1215</v>
      </c>
      <c r="F364" t="s">
        <v>96</v>
      </c>
      <c r="G364" t="s">
        <v>186</v>
      </c>
      <c r="H364" t="s">
        <v>86</v>
      </c>
      <c r="I364" t="s">
        <v>266</v>
      </c>
      <c r="J364">
        <v>301</v>
      </c>
      <c r="K364">
        <v>368</v>
      </c>
      <c r="L364">
        <v>67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</row>
    <row r="365" spans="1:18" x14ac:dyDescent="0.25">
      <c r="A365" t="s">
        <v>180</v>
      </c>
      <c r="B365" t="s">
        <v>214</v>
      </c>
      <c r="C365" t="s">
        <v>114</v>
      </c>
      <c r="D365" t="s">
        <v>325</v>
      </c>
      <c r="E365">
        <v>1216</v>
      </c>
      <c r="F365" t="s">
        <v>565</v>
      </c>
      <c r="G365" t="s">
        <v>186</v>
      </c>
      <c r="H365" t="s">
        <v>86</v>
      </c>
      <c r="I365" t="s">
        <v>266</v>
      </c>
      <c r="J365">
        <v>245</v>
      </c>
      <c r="K365">
        <v>368</v>
      </c>
      <c r="L365">
        <v>123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</row>
    <row r="366" spans="1:18" x14ac:dyDescent="0.25">
      <c r="A366" t="s">
        <v>180</v>
      </c>
      <c r="B366" t="s">
        <v>214</v>
      </c>
      <c r="C366" t="s">
        <v>114</v>
      </c>
      <c r="D366" t="s">
        <v>325</v>
      </c>
      <c r="E366">
        <v>1217</v>
      </c>
      <c r="F366" t="s">
        <v>558</v>
      </c>
      <c r="G366" t="s">
        <v>186</v>
      </c>
      <c r="H366" t="s">
        <v>86</v>
      </c>
      <c r="I366" t="s">
        <v>266</v>
      </c>
      <c r="J366">
        <v>334</v>
      </c>
      <c r="K366">
        <v>368</v>
      </c>
      <c r="L366">
        <v>34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</row>
    <row r="367" spans="1:18" x14ac:dyDescent="0.25">
      <c r="A367" t="s">
        <v>180</v>
      </c>
      <c r="B367" t="s">
        <v>214</v>
      </c>
      <c r="C367" t="s">
        <v>114</v>
      </c>
      <c r="D367" t="s">
        <v>325</v>
      </c>
      <c r="E367">
        <v>1588</v>
      </c>
      <c r="F367" t="s">
        <v>1312</v>
      </c>
      <c r="G367" t="s">
        <v>187</v>
      </c>
      <c r="H367" t="s">
        <v>66</v>
      </c>
      <c r="I367" t="s">
        <v>266</v>
      </c>
      <c r="J367">
        <v>183</v>
      </c>
      <c r="K367">
        <v>164</v>
      </c>
      <c r="L367">
        <v>-19</v>
      </c>
      <c r="M367">
        <v>9</v>
      </c>
      <c r="N367">
        <v>18</v>
      </c>
      <c r="O367">
        <v>51</v>
      </c>
      <c r="P367">
        <v>45</v>
      </c>
      <c r="Q367">
        <v>48</v>
      </c>
      <c r="R367">
        <v>0</v>
      </c>
    </row>
    <row r="368" spans="1:18" x14ac:dyDescent="0.25">
      <c r="A368" t="s">
        <v>180</v>
      </c>
      <c r="B368" t="s">
        <v>214</v>
      </c>
      <c r="C368" t="s">
        <v>114</v>
      </c>
      <c r="D368" t="s">
        <v>325</v>
      </c>
      <c r="E368">
        <v>1689</v>
      </c>
      <c r="F368" t="s">
        <v>327</v>
      </c>
      <c r="G368" t="s">
        <v>187</v>
      </c>
      <c r="H368" t="s">
        <v>84</v>
      </c>
      <c r="I368" t="s">
        <v>266</v>
      </c>
      <c r="J368">
        <v>93</v>
      </c>
      <c r="K368">
        <v>226</v>
      </c>
      <c r="L368">
        <v>133</v>
      </c>
      <c r="M368">
        <v>3</v>
      </c>
      <c r="N368">
        <v>16</v>
      </c>
      <c r="O368">
        <v>27</v>
      </c>
      <c r="P368">
        <v>25</v>
      </c>
      <c r="Q368">
        <v>20</v>
      </c>
      <c r="R368">
        <v>0</v>
      </c>
    </row>
    <row r="369" spans="1:18" x14ac:dyDescent="0.25">
      <c r="A369" t="s">
        <v>180</v>
      </c>
      <c r="B369" t="s">
        <v>214</v>
      </c>
      <c r="C369" t="s">
        <v>114</v>
      </c>
      <c r="D369" t="s">
        <v>335</v>
      </c>
      <c r="E369">
        <v>123</v>
      </c>
      <c r="F369" t="s">
        <v>1198</v>
      </c>
      <c r="G369" t="s">
        <v>187</v>
      </c>
      <c r="H369" t="s">
        <v>89</v>
      </c>
      <c r="I369" t="s">
        <v>266</v>
      </c>
      <c r="J369">
        <v>89</v>
      </c>
      <c r="K369">
        <v>65</v>
      </c>
      <c r="L369">
        <v>-24</v>
      </c>
      <c r="M369">
        <v>0</v>
      </c>
      <c r="N369">
        <v>10</v>
      </c>
      <c r="O369">
        <v>12</v>
      </c>
      <c r="P369">
        <v>25</v>
      </c>
      <c r="Q369">
        <v>29</v>
      </c>
      <c r="R369">
        <v>0</v>
      </c>
    </row>
    <row r="370" spans="1:18" x14ac:dyDescent="0.25">
      <c r="A370" t="s">
        <v>180</v>
      </c>
      <c r="B370" t="s">
        <v>214</v>
      </c>
      <c r="C370" t="s">
        <v>114</v>
      </c>
      <c r="D370" t="s">
        <v>335</v>
      </c>
      <c r="E370">
        <v>1751</v>
      </c>
      <c r="F370" t="s">
        <v>337</v>
      </c>
      <c r="G370" t="s">
        <v>186</v>
      </c>
      <c r="H370" t="s">
        <v>54</v>
      </c>
      <c r="I370" t="s">
        <v>266</v>
      </c>
      <c r="J370">
        <v>60</v>
      </c>
      <c r="K370">
        <v>60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</row>
    <row r="371" spans="1:18" x14ac:dyDescent="0.25">
      <c r="A371" t="s">
        <v>181</v>
      </c>
      <c r="B371" t="s">
        <v>207</v>
      </c>
      <c r="C371" t="s">
        <v>94</v>
      </c>
      <c r="D371" t="s">
        <v>94</v>
      </c>
      <c r="E371">
        <v>12</v>
      </c>
      <c r="F371" t="s">
        <v>309</v>
      </c>
      <c r="G371" t="s">
        <v>187</v>
      </c>
      <c r="H371" t="s">
        <v>88</v>
      </c>
      <c r="I371" t="s">
        <v>266</v>
      </c>
      <c r="J371">
        <v>199</v>
      </c>
      <c r="K371">
        <v>250</v>
      </c>
      <c r="L371">
        <v>51</v>
      </c>
      <c r="M371">
        <v>19</v>
      </c>
      <c r="N371">
        <v>30</v>
      </c>
      <c r="O371">
        <v>52</v>
      </c>
      <c r="P371">
        <v>54</v>
      </c>
      <c r="Q371">
        <v>39</v>
      </c>
      <c r="R371">
        <v>0</v>
      </c>
    </row>
    <row r="372" spans="1:18" x14ac:dyDescent="0.25">
      <c r="A372" t="s">
        <v>181</v>
      </c>
      <c r="B372" t="s">
        <v>207</v>
      </c>
      <c r="C372" t="s">
        <v>94</v>
      </c>
      <c r="D372" t="s">
        <v>94</v>
      </c>
      <c r="E372">
        <v>188</v>
      </c>
      <c r="F372" t="s">
        <v>1118</v>
      </c>
      <c r="G372" t="s">
        <v>186</v>
      </c>
      <c r="H372" t="s">
        <v>86</v>
      </c>
      <c r="I372" t="s">
        <v>266</v>
      </c>
      <c r="J372">
        <v>364</v>
      </c>
      <c r="K372">
        <v>368</v>
      </c>
      <c r="L372">
        <v>4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</row>
    <row r="373" spans="1:18" x14ac:dyDescent="0.25">
      <c r="A373" t="s">
        <v>181</v>
      </c>
      <c r="B373" t="s">
        <v>207</v>
      </c>
      <c r="C373" t="s">
        <v>94</v>
      </c>
      <c r="D373" t="s">
        <v>94</v>
      </c>
      <c r="E373">
        <v>189</v>
      </c>
      <c r="F373" t="s">
        <v>646</v>
      </c>
      <c r="G373" t="s">
        <v>186</v>
      </c>
      <c r="H373" t="s">
        <v>86</v>
      </c>
      <c r="I373" t="s">
        <v>266</v>
      </c>
      <c r="J373">
        <v>368</v>
      </c>
      <c r="K373">
        <v>368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</row>
    <row r="374" spans="1:18" x14ac:dyDescent="0.25">
      <c r="A374" t="s">
        <v>181</v>
      </c>
      <c r="B374" t="s">
        <v>207</v>
      </c>
      <c r="C374" t="s">
        <v>94</v>
      </c>
      <c r="D374" t="s">
        <v>94</v>
      </c>
      <c r="E374">
        <v>684</v>
      </c>
      <c r="F374" t="s">
        <v>970</v>
      </c>
      <c r="G374" t="s">
        <v>186</v>
      </c>
      <c r="H374" t="s">
        <v>54</v>
      </c>
      <c r="I374" t="s">
        <v>266</v>
      </c>
      <c r="J374">
        <v>174</v>
      </c>
      <c r="K374">
        <v>200</v>
      </c>
      <c r="L374">
        <v>26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</row>
    <row r="375" spans="1:18" x14ac:dyDescent="0.25">
      <c r="A375" t="s">
        <v>181</v>
      </c>
      <c r="B375" t="s">
        <v>207</v>
      </c>
      <c r="C375" t="s">
        <v>94</v>
      </c>
      <c r="D375" t="s">
        <v>711</v>
      </c>
      <c r="E375">
        <v>793</v>
      </c>
      <c r="F375" t="s">
        <v>711</v>
      </c>
      <c r="G375" t="s">
        <v>186</v>
      </c>
      <c r="H375" t="s">
        <v>86</v>
      </c>
      <c r="I375" t="s">
        <v>266</v>
      </c>
      <c r="J375">
        <v>315</v>
      </c>
      <c r="K375">
        <v>368</v>
      </c>
      <c r="L375">
        <v>53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</row>
    <row r="376" spans="1:18" x14ac:dyDescent="0.25">
      <c r="A376" t="s">
        <v>181</v>
      </c>
      <c r="B376" t="s">
        <v>207</v>
      </c>
      <c r="C376" t="s">
        <v>94</v>
      </c>
      <c r="D376" t="s">
        <v>711</v>
      </c>
      <c r="E376">
        <v>794</v>
      </c>
      <c r="F376" t="s">
        <v>713</v>
      </c>
      <c r="G376" t="s">
        <v>186</v>
      </c>
      <c r="H376" t="s">
        <v>85</v>
      </c>
      <c r="I376" t="s">
        <v>266</v>
      </c>
      <c r="J376">
        <v>368</v>
      </c>
      <c r="K376">
        <v>368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</row>
    <row r="377" spans="1:18" x14ac:dyDescent="0.25">
      <c r="A377" t="s">
        <v>181</v>
      </c>
      <c r="B377" t="s">
        <v>207</v>
      </c>
      <c r="C377" t="s">
        <v>94</v>
      </c>
      <c r="D377" t="s">
        <v>675</v>
      </c>
      <c r="E377">
        <v>931</v>
      </c>
      <c r="F377" t="s">
        <v>675</v>
      </c>
      <c r="G377" t="s">
        <v>186</v>
      </c>
      <c r="H377" t="s">
        <v>86</v>
      </c>
      <c r="I377" t="s">
        <v>266</v>
      </c>
      <c r="J377">
        <v>210</v>
      </c>
      <c r="K377">
        <v>368</v>
      </c>
      <c r="L377">
        <v>158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</row>
    <row r="378" spans="1:18" x14ac:dyDescent="0.25">
      <c r="A378" t="s">
        <v>181</v>
      </c>
      <c r="B378" t="s">
        <v>207</v>
      </c>
      <c r="C378" t="s">
        <v>94</v>
      </c>
      <c r="D378" t="s">
        <v>677</v>
      </c>
      <c r="E378">
        <v>920</v>
      </c>
      <c r="F378" t="s">
        <v>677</v>
      </c>
      <c r="G378" t="s">
        <v>186</v>
      </c>
      <c r="H378" t="s">
        <v>86</v>
      </c>
      <c r="I378" t="s">
        <v>266</v>
      </c>
      <c r="J378">
        <v>199</v>
      </c>
      <c r="K378">
        <v>368</v>
      </c>
      <c r="L378">
        <v>169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</row>
    <row r="379" spans="1:18" x14ac:dyDescent="0.25">
      <c r="A379" t="s">
        <v>181</v>
      </c>
      <c r="B379" t="s">
        <v>207</v>
      </c>
      <c r="C379" t="s">
        <v>108</v>
      </c>
      <c r="D379" t="s">
        <v>300</v>
      </c>
      <c r="E379">
        <v>151</v>
      </c>
      <c r="F379" t="s">
        <v>1224</v>
      </c>
      <c r="G379" t="s">
        <v>187</v>
      </c>
      <c r="H379" t="s">
        <v>89</v>
      </c>
      <c r="I379" t="s">
        <v>266</v>
      </c>
      <c r="J379">
        <v>85</v>
      </c>
      <c r="K379">
        <v>91</v>
      </c>
      <c r="L379">
        <v>6</v>
      </c>
      <c r="M379">
        <v>0</v>
      </c>
      <c r="N379">
        <v>14</v>
      </c>
      <c r="O379">
        <v>19</v>
      </c>
      <c r="P379">
        <v>24</v>
      </c>
      <c r="Q379">
        <v>22</v>
      </c>
      <c r="R379">
        <v>0</v>
      </c>
    </row>
    <row r="380" spans="1:18" x14ac:dyDescent="0.25">
      <c r="A380" t="s">
        <v>181</v>
      </c>
      <c r="B380" t="s">
        <v>207</v>
      </c>
      <c r="C380" t="s">
        <v>108</v>
      </c>
      <c r="D380" t="s">
        <v>300</v>
      </c>
      <c r="E380">
        <v>697</v>
      </c>
      <c r="F380" t="s">
        <v>852</v>
      </c>
      <c r="G380" t="s">
        <v>186</v>
      </c>
      <c r="H380" t="s">
        <v>86</v>
      </c>
      <c r="I380" t="s">
        <v>266</v>
      </c>
      <c r="J380">
        <v>189</v>
      </c>
      <c r="K380">
        <v>368</v>
      </c>
      <c r="L380">
        <v>179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</row>
    <row r="381" spans="1:18" x14ac:dyDescent="0.25">
      <c r="A381" t="s">
        <v>181</v>
      </c>
      <c r="B381" t="s">
        <v>207</v>
      </c>
      <c r="C381" t="s">
        <v>108</v>
      </c>
      <c r="D381" t="s">
        <v>300</v>
      </c>
      <c r="E381">
        <v>1719</v>
      </c>
      <c r="F381" t="s">
        <v>302</v>
      </c>
      <c r="G381" t="s">
        <v>187</v>
      </c>
      <c r="H381" t="s">
        <v>84</v>
      </c>
      <c r="I381" t="s">
        <v>266</v>
      </c>
      <c r="J381">
        <v>74</v>
      </c>
      <c r="K381">
        <v>120</v>
      </c>
      <c r="L381">
        <v>46</v>
      </c>
      <c r="M381">
        <v>0</v>
      </c>
      <c r="N381">
        <v>10</v>
      </c>
      <c r="O381">
        <v>19</v>
      </c>
      <c r="P381">
        <v>32</v>
      </c>
      <c r="Q381">
        <v>13</v>
      </c>
      <c r="R381">
        <v>0</v>
      </c>
    </row>
    <row r="382" spans="1:18" x14ac:dyDescent="0.25">
      <c r="A382" t="s">
        <v>181</v>
      </c>
      <c r="B382" t="s">
        <v>207</v>
      </c>
      <c r="C382" t="s">
        <v>108</v>
      </c>
      <c r="D382" t="s">
        <v>486</v>
      </c>
      <c r="E382">
        <v>1657</v>
      </c>
      <c r="F382" t="s">
        <v>488</v>
      </c>
      <c r="G382" t="s">
        <v>187</v>
      </c>
      <c r="H382" t="s">
        <v>84</v>
      </c>
      <c r="I382" t="s">
        <v>266</v>
      </c>
      <c r="J382">
        <v>134</v>
      </c>
      <c r="K382">
        <v>165</v>
      </c>
      <c r="L382">
        <v>31</v>
      </c>
      <c r="M382">
        <v>0</v>
      </c>
      <c r="N382">
        <v>0</v>
      </c>
      <c r="O382">
        <v>7</v>
      </c>
      <c r="P382">
        <v>50</v>
      </c>
      <c r="Q382">
        <v>63</v>
      </c>
      <c r="R382">
        <v>0</v>
      </c>
    </row>
    <row r="383" spans="1:18" x14ac:dyDescent="0.25">
      <c r="A383" t="s">
        <v>181</v>
      </c>
      <c r="B383" t="s">
        <v>207</v>
      </c>
      <c r="C383" t="s">
        <v>108</v>
      </c>
      <c r="D383" t="s">
        <v>108</v>
      </c>
      <c r="E383">
        <v>536</v>
      </c>
      <c r="F383" t="s">
        <v>265</v>
      </c>
      <c r="G383" t="s">
        <v>187</v>
      </c>
      <c r="H383" t="s">
        <v>88</v>
      </c>
      <c r="I383" t="s">
        <v>266</v>
      </c>
      <c r="J383">
        <v>157</v>
      </c>
      <c r="K383">
        <v>250</v>
      </c>
      <c r="L383">
        <v>93</v>
      </c>
      <c r="M383">
        <v>26</v>
      </c>
      <c r="N383">
        <v>25</v>
      </c>
      <c r="O383">
        <v>35</v>
      </c>
      <c r="P383">
        <v>35</v>
      </c>
      <c r="Q383">
        <v>33</v>
      </c>
      <c r="R383">
        <v>0</v>
      </c>
    </row>
    <row r="384" spans="1:18" x14ac:dyDescent="0.25">
      <c r="A384" t="s">
        <v>181</v>
      </c>
      <c r="B384" t="s">
        <v>207</v>
      </c>
      <c r="C384" t="s">
        <v>108</v>
      </c>
      <c r="D384" t="s">
        <v>108</v>
      </c>
      <c r="E384">
        <v>696</v>
      </c>
      <c r="F384" t="s">
        <v>265</v>
      </c>
      <c r="G384" t="s">
        <v>186</v>
      </c>
      <c r="H384" t="s">
        <v>86</v>
      </c>
      <c r="I384" t="s">
        <v>266</v>
      </c>
      <c r="J384">
        <v>46</v>
      </c>
      <c r="K384">
        <v>368</v>
      </c>
      <c r="L384">
        <v>322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</row>
    <row r="385" spans="1:18" x14ac:dyDescent="0.25">
      <c r="A385" t="s">
        <v>181</v>
      </c>
      <c r="B385" t="s">
        <v>207</v>
      </c>
      <c r="C385" t="s">
        <v>108</v>
      </c>
      <c r="D385" t="s">
        <v>108</v>
      </c>
      <c r="E385">
        <v>1621</v>
      </c>
      <c r="F385" t="s">
        <v>530</v>
      </c>
      <c r="G385" t="s">
        <v>187</v>
      </c>
      <c r="H385" t="s">
        <v>66</v>
      </c>
      <c r="I385" t="s">
        <v>266</v>
      </c>
      <c r="J385">
        <v>93</v>
      </c>
      <c r="K385">
        <v>79</v>
      </c>
      <c r="L385">
        <v>-14</v>
      </c>
      <c r="M385">
        <v>0</v>
      </c>
      <c r="N385">
        <v>7</v>
      </c>
      <c r="O385">
        <v>13</v>
      </c>
      <c r="P385">
        <v>26</v>
      </c>
      <c r="Q385">
        <v>39</v>
      </c>
      <c r="R385">
        <v>0</v>
      </c>
    </row>
    <row r="386" spans="1:18" x14ac:dyDescent="0.25">
      <c r="A386" t="s">
        <v>181</v>
      </c>
      <c r="B386" t="s">
        <v>207</v>
      </c>
      <c r="C386" t="s">
        <v>120</v>
      </c>
      <c r="D386" t="s">
        <v>448</v>
      </c>
      <c r="E386">
        <v>567</v>
      </c>
      <c r="F386" t="s">
        <v>450</v>
      </c>
      <c r="G386" t="s">
        <v>187</v>
      </c>
      <c r="H386" t="s">
        <v>88</v>
      </c>
      <c r="I386" t="s">
        <v>266</v>
      </c>
      <c r="J386">
        <v>165</v>
      </c>
      <c r="K386">
        <v>250</v>
      </c>
      <c r="L386">
        <v>85</v>
      </c>
      <c r="M386">
        <v>7</v>
      </c>
      <c r="N386">
        <v>24</v>
      </c>
      <c r="O386">
        <v>47</v>
      </c>
      <c r="P386">
        <v>62</v>
      </c>
      <c r="Q386">
        <v>24</v>
      </c>
      <c r="R386">
        <v>0</v>
      </c>
    </row>
    <row r="387" spans="1:18" x14ac:dyDescent="0.25">
      <c r="A387" t="s">
        <v>181</v>
      </c>
      <c r="B387" t="s">
        <v>207</v>
      </c>
      <c r="C387" t="s">
        <v>120</v>
      </c>
      <c r="D387" t="s">
        <v>901</v>
      </c>
      <c r="E387">
        <v>249</v>
      </c>
      <c r="F387" t="s">
        <v>903</v>
      </c>
      <c r="G387" t="s">
        <v>187</v>
      </c>
      <c r="H387" t="s">
        <v>88</v>
      </c>
      <c r="I387" t="s">
        <v>266</v>
      </c>
      <c r="J387">
        <v>206</v>
      </c>
      <c r="K387">
        <v>250</v>
      </c>
      <c r="L387">
        <v>44</v>
      </c>
      <c r="M387">
        <v>15</v>
      </c>
      <c r="N387">
        <v>33</v>
      </c>
      <c r="O387">
        <v>54</v>
      </c>
      <c r="P387">
        <v>48</v>
      </c>
      <c r="Q387">
        <v>47</v>
      </c>
      <c r="R387">
        <v>0</v>
      </c>
    </row>
    <row r="388" spans="1:18" x14ac:dyDescent="0.25">
      <c r="A388" t="s">
        <v>181</v>
      </c>
      <c r="B388" t="s">
        <v>207</v>
      </c>
      <c r="C388" t="s">
        <v>120</v>
      </c>
      <c r="D388" t="s">
        <v>901</v>
      </c>
      <c r="E388">
        <v>250</v>
      </c>
      <c r="F388" t="s">
        <v>903</v>
      </c>
      <c r="G388" t="s">
        <v>186</v>
      </c>
      <c r="H388" t="s">
        <v>86</v>
      </c>
      <c r="I388" t="s">
        <v>266</v>
      </c>
      <c r="J388">
        <v>161</v>
      </c>
      <c r="K388">
        <v>368</v>
      </c>
      <c r="L388">
        <v>207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</row>
    <row r="389" spans="1:18" x14ac:dyDescent="0.25">
      <c r="A389" t="s">
        <v>181</v>
      </c>
      <c r="B389" t="s">
        <v>207</v>
      </c>
      <c r="C389" t="s">
        <v>120</v>
      </c>
      <c r="D389" t="s">
        <v>901</v>
      </c>
      <c r="E389">
        <v>251</v>
      </c>
      <c r="F389" t="s">
        <v>687</v>
      </c>
      <c r="G389" t="s">
        <v>186</v>
      </c>
      <c r="H389" t="s">
        <v>86</v>
      </c>
      <c r="I389" t="s">
        <v>266</v>
      </c>
      <c r="J389">
        <v>171</v>
      </c>
      <c r="K389">
        <v>368</v>
      </c>
      <c r="L389">
        <v>197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</row>
    <row r="390" spans="1:18" x14ac:dyDescent="0.25">
      <c r="A390" t="s">
        <v>181</v>
      </c>
      <c r="B390" t="s">
        <v>207</v>
      </c>
      <c r="C390" t="s">
        <v>122</v>
      </c>
      <c r="D390" t="s">
        <v>345</v>
      </c>
      <c r="E390">
        <v>27</v>
      </c>
      <c r="F390" t="s">
        <v>103</v>
      </c>
      <c r="G390" t="s">
        <v>187</v>
      </c>
      <c r="H390" t="s">
        <v>88</v>
      </c>
      <c r="I390" t="s">
        <v>266</v>
      </c>
      <c r="J390">
        <v>229</v>
      </c>
      <c r="K390">
        <v>250</v>
      </c>
      <c r="L390">
        <v>21</v>
      </c>
      <c r="M390">
        <v>16</v>
      </c>
      <c r="N390">
        <v>37</v>
      </c>
      <c r="O390">
        <v>49</v>
      </c>
      <c r="P390">
        <v>55</v>
      </c>
      <c r="Q390">
        <v>55</v>
      </c>
      <c r="R390">
        <v>0</v>
      </c>
    </row>
    <row r="391" spans="1:18" x14ac:dyDescent="0.25">
      <c r="A391" t="s">
        <v>181</v>
      </c>
      <c r="B391" t="s">
        <v>207</v>
      </c>
      <c r="C391" t="s">
        <v>122</v>
      </c>
      <c r="D391" t="s">
        <v>345</v>
      </c>
      <c r="E391">
        <v>162</v>
      </c>
      <c r="F391" t="s">
        <v>103</v>
      </c>
      <c r="G391" t="s">
        <v>186</v>
      </c>
      <c r="H391" t="s">
        <v>86</v>
      </c>
      <c r="I391" t="s">
        <v>266</v>
      </c>
      <c r="J391">
        <v>323</v>
      </c>
      <c r="K391">
        <v>368</v>
      </c>
      <c r="L391">
        <v>45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</row>
    <row r="392" spans="1:18" x14ac:dyDescent="0.25">
      <c r="A392" t="s">
        <v>181</v>
      </c>
      <c r="B392" t="s">
        <v>207</v>
      </c>
      <c r="C392" t="s">
        <v>122</v>
      </c>
      <c r="D392" t="s">
        <v>345</v>
      </c>
      <c r="E392">
        <v>164</v>
      </c>
      <c r="F392" t="s">
        <v>571</v>
      </c>
      <c r="G392" t="s">
        <v>186</v>
      </c>
      <c r="H392" t="s">
        <v>86</v>
      </c>
      <c r="I392" t="s">
        <v>266</v>
      </c>
      <c r="J392">
        <v>334</v>
      </c>
      <c r="K392">
        <v>368</v>
      </c>
      <c r="L392">
        <v>34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</row>
    <row r="393" spans="1:18" x14ac:dyDescent="0.25">
      <c r="A393" t="s">
        <v>181</v>
      </c>
      <c r="B393" t="s">
        <v>207</v>
      </c>
      <c r="C393" t="s">
        <v>122</v>
      </c>
      <c r="D393" t="s">
        <v>345</v>
      </c>
      <c r="E393">
        <v>165</v>
      </c>
      <c r="F393" t="s">
        <v>899</v>
      </c>
      <c r="G393" t="s">
        <v>186</v>
      </c>
      <c r="H393" t="s">
        <v>86</v>
      </c>
      <c r="I393" t="s">
        <v>266</v>
      </c>
      <c r="J393">
        <v>346</v>
      </c>
      <c r="K393">
        <v>368</v>
      </c>
      <c r="L393">
        <v>22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</row>
    <row r="394" spans="1:18" x14ac:dyDescent="0.25">
      <c r="A394" t="s">
        <v>181</v>
      </c>
      <c r="B394" t="s">
        <v>207</v>
      </c>
      <c r="C394" t="s">
        <v>122</v>
      </c>
      <c r="D394" t="s">
        <v>345</v>
      </c>
      <c r="E394">
        <v>166</v>
      </c>
      <c r="F394" t="s">
        <v>900</v>
      </c>
      <c r="G394" t="s">
        <v>186</v>
      </c>
      <c r="H394" t="s">
        <v>86</v>
      </c>
      <c r="I394" t="s">
        <v>266</v>
      </c>
      <c r="J394">
        <v>202</v>
      </c>
      <c r="K394">
        <v>368</v>
      </c>
      <c r="L394">
        <v>166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</row>
    <row r="395" spans="1:18" x14ac:dyDescent="0.25">
      <c r="A395" t="s">
        <v>181</v>
      </c>
      <c r="B395" t="s">
        <v>207</v>
      </c>
      <c r="C395" t="s">
        <v>122</v>
      </c>
      <c r="D395" t="s">
        <v>345</v>
      </c>
      <c r="E395">
        <v>569</v>
      </c>
      <c r="F395" t="s">
        <v>347</v>
      </c>
      <c r="G395" t="s">
        <v>187</v>
      </c>
      <c r="H395" t="s">
        <v>88</v>
      </c>
      <c r="I395" t="s">
        <v>266</v>
      </c>
      <c r="J395">
        <v>210</v>
      </c>
      <c r="K395">
        <v>250</v>
      </c>
      <c r="L395">
        <v>40</v>
      </c>
      <c r="M395">
        <v>18</v>
      </c>
      <c r="N395">
        <v>32</v>
      </c>
      <c r="O395">
        <v>47</v>
      </c>
      <c r="P395">
        <v>56</v>
      </c>
      <c r="Q395">
        <v>50</v>
      </c>
      <c r="R395">
        <v>0</v>
      </c>
    </row>
    <row r="396" spans="1:18" x14ac:dyDescent="0.25">
      <c r="A396" t="s">
        <v>181</v>
      </c>
      <c r="B396" t="s">
        <v>207</v>
      </c>
      <c r="C396" t="s">
        <v>122</v>
      </c>
      <c r="D396" t="s">
        <v>345</v>
      </c>
      <c r="E396">
        <v>1123</v>
      </c>
      <c r="F396" t="s">
        <v>347</v>
      </c>
      <c r="G396" t="s">
        <v>186</v>
      </c>
      <c r="H396" t="s">
        <v>86</v>
      </c>
      <c r="I396" t="s">
        <v>266</v>
      </c>
      <c r="J396">
        <v>140</v>
      </c>
      <c r="K396">
        <v>368</v>
      </c>
      <c r="L396">
        <v>228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</row>
    <row r="397" spans="1:18" x14ac:dyDescent="0.25">
      <c r="A397" t="s">
        <v>181</v>
      </c>
      <c r="B397" t="s">
        <v>207</v>
      </c>
      <c r="C397" t="s">
        <v>122</v>
      </c>
      <c r="D397" t="s">
        <v>345</v>
      </c>
      <c r="E397">
        <v>1124</v>
      </c>
      <c r="F397" t="s">
        <v>725</v>
      </c>
      <c r="G397" t="s">
        <v>186</v>
      </c>
      <c r="H397" t="s">
        <v>86</v>
      </c>
      <c r="I397" t="s">
        <v>266</v>
      </c>
      <c r="J397">
        <v>261</v>
      </c>
      <c r="K397">
        <v>368</v>
      </c>
      <c r="L397">
        <v>107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</row>
    <row r="398" spans="1:18" x14ac:dyDescent="0.25">
      <c r="A398" t="s">
        <v>181</v>
      </c>
      <c r="B398" t="s">
        <v>207</v>
      </c>
      <c r="C398" t="s">
        <v>122</v>
      </c>
      <c r="D398" t="s">
        <v>345</v>
      </c>
      <c r="E398">
        <v>1617</v>
      </c>
      <c r="F398" t="s">
        <v>1300</v>
      </c>
      <c r="G398" t="s">
        <v>187</v>
      </c>
      <c r="H398" t="s">
        <v>66</v>
      </c>
      <c r="I398" t="s">
        <v>266</v>
      </c>
      <c r="J398">
        <v>142</v>
      </c>
      <c r="K398">
        <v>147</v>
      </c>
      <c r="L398">
        <v>5</v>
      </c>
      <c r="M398">
        <v>4</v>
      </c>
      <c r="N398">
        <v>23</v>
      </c>
      <c r="O398">
        <v>40</v>
      </c>
      <c r="P398">
        <v>28</v>
      </c>
      <c r="Q398">
        <v>37</v>
      </c>
      <c r="R398">
        <v>0</v>
      </c>
    </row>
    <row r="399" spans="1:18" x14ac:dyDescent="0.25">
      <c r="A399" t="s">
        <v>181</v>
      </c>
      <c r="B399" t="s">
        <v>207</v>
      </c>
      <c r="C399" t="s">
        <v>122</v>
      </c>
      <c r="D399" t="s">
        <v>345</v>
      </c>
      <c r="E399">
        <v>1618</v>
      </c>
      <c r="F399" t="s">
        <v>1302</v>
      </c>
      <c r="G399" t="s">
        <v>187</v>
      </c>
      <c r="H399" t="s">
        <v>58</v>
      </c>
      <c r="I399" t="s">
        <v>266</v>
      </c>
      <c r="J399">
        <v>131</v>
      </c>
      <c r="K399">
        <v>134</v>
      </c>
      <c r="L399">
        <v>3</v>
      </c>
      <c r="M399">
        <v>5</v>
      </c>
      <c r="N399">
        <v>21</v>
      </c>
      <c r="O399">
        <v>15</v>
      </c>
      <c r="P399">
        <v>41</v>
      </c>
      <c r="Q399">
        <v>42</v>
      </c>
      <c r="R399">
        <v>0</v>
      </c>
    </row>
    <row r="400" spans="1:18" x14ac:dyDescent="0.25">
      <c r="A400" t="s">
        <v>181</v>
      </c>
      <c r="B400" t="s">
        <v>207</v>
      </c>
      <c r="C400" t="s">
        <v>122</v>
      </c>
      <c r="D400" t="s">
        <v>777</v>
      </c>
      <c r="E400">
        <v>788</v>
      </c>
      <c r="F400" t="s">
        <v>777</v>
      </c>
      <c r="G400" t="s">
        <v>186</v>
      </c>
      <c r="H400" t="s">
        <v>86</v>
      </c>
      <c r="I400" t="s">
        <v>266</v>
      </c>
      <c r="J400">
        <v>193</v>
      </c>
      <c r="K400">
        <v>368</v>
      </c>
      <c r="L400">
        <v>175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</row>
    <row r="401" spans="1:18" x14ac:dyDescent="0.25">
      <c r="A401" t="s">
        <v>181</v>
      </c>
      <c r="B401" t="s">
        <v>207</v>
      </c>
      <c r="C401" t="s">
        <v>122</v>
      </c>
      <c r="D401" t="s">
        <v>777</v>
      </c>
      <c r="E401">
        <v>789</v>
      </c>
      <c r="F401" t="s">
        <v>779</v>
      </c>
      <c r="G401" t="s">
        <v>186</v>
      </c>
      <c r="H401" t="s">
        <v>86</v>
      </c>
      <c r="I401" t="s">
        <v>266</v>
      </c>
      <c r="J401">
        <v>193</v>
      </c>
      <c r="K401">
        <v>368</v>
      </c>
      <c r="L401">
        <v>175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</row>
    <row r="402" spans="1:18" x14ac:dyDescent="0.25">
      <c r="A402" t="s">
        <v>181</v>
      </c>
      <c r="B402" t="s">
        <v>207</v>
      </c>
      <c r="C402" t="s">
        <v>122</v>
      </c>
      <c r="D402" t="s">
        <v>350</v>
      </c>
      <c r="E402">
        <v>32</v>
      </c>
      <c r="F402" t="s">
        <v>592</v>
      </c>
      <c r="G402" t="s">
        <v>187</v>
      </c>
      <c r="H402" t="s">
        <v>88</v>
      </c>
      <c r="I402" t="s">
        <v>266</v>
      </c>
      <c r="J402">
        <v>236</v>
      </c>
      <c r="K402">
        <v>250</v>
      </c>
      <c r="L402">
        <v>14</v>
      </c>
      <c r="M402">
        <v>19</v>
      </c>
      <c r="N402">
        <v>36</v>
      </c>
      <c r="O402">
        <v>38</v>
      </c>
      <c r="P402">
        <v>61</v>
      </c>
      <c r="Q402">
        <v>60</v>
      </c>
      <c r="R402">
        <v>0</v>
      </c>
    </row>
    <row r="403" spans="1:18" x14ac:dyDescent="0.25">
      <c r="A403" t="s">
        <v>181</v>
      </c>
      <c r="B403" t="s">
        <v>207</v>
      </c>
      <c r="C403" t="s">
        <v>122</v>
      </c>
      <c r="D403" t="s">
        <v>350</v>
      </c>
      <c r="E403">
        <v>152</v>
      </c>
      <c r="F403" t="s">
        <v>1238</v>
      </c>
      <c r="G403" t="s">
        <v>187</v>
      </c>
      <c r="H403" t="s">
        <v>89</v>
      </c>
      <c r="I403" t="s">
        <v>266</v>
      </c>
      <c r="J403">
        <v>181</v>
      </c>
      <c r="K403">
        <v>171</v>
      </c>
      <c r="L403">
        <v>-10</v>
      </c>
      <c r="M403">
        <v>4</v>
      </c>
      <c r="N403">
        <v>24</v>
      </c>
      <c r="O403">
        <v>42</v>
      </c>
      <c r="P403">
        <v>52</v>
      </c>
      <c r="Q403">
        <v>46</v>
      </c>
      <c r="R403">
        <v>0</v>
      </c>
    </row>
    <row r="404" spans="1:18" x14ac:dyDescent="0.25">
      <c r="A404" t="s">
        <v>181</v>
      </c>
      <c r="B404" t="s">
        <v>207</v>
      </c>
      <c r="C404" t="s">
        <v>122</v>
      </c>
      <c r="D404" t="s">
        <v>350</v>
      </c>
      <c r="E404">
        <v>168</v>
      </c>
      <c r="F404" t="s">
        <v>579</v>
      </c>
      <c r="G404" t="s">
        <v>186</v>
      </c>
      <c r="H404" t="s">
        <v>86</v>
      </c>
      <c r="I404" t="s">
        <v>266</v>
      </c>
      <c r="J404">
        <v>215</v>
      </c>
      <c r="K404">
        <v>368</v>
      </c>
      <c r="L404">
        <v>153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</row>
    <row r="405" spans="1:18" x14ac:dyDescent="0.25">
      <c r="A405" t="s">
        <v>181</v>
      </c>
      <c r="B405" t="s">
        <v>207</v>
      </c>
      <c r="C405" t="s">
        <v>122</v>
      </c>
      <c r="D405" t="s">
        <v>350</v>
      </c>
      <c r="E405">
        <v>169</v>
      </c>
      <c r="F405" t="s">
        <v>1121</v>
      </c>
      <c r="G405" t="s">
        <v>186</v>
      </c>
      <c r="H405" t="s">
        <v>86</v>
      </c>
      <c r="I405" t="s">
        <v>266</v>
      </c>
      <c r="J405">
        <v>160</v>
      </c>
      <c r="K405">
        <v>368</v>
      </c>
      <c r="L405">
        <v>208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</row>
    <row r="406" spans="1:18" x14ac:dyDescent="0.25">
      <c r="A406" t="s">
        <v>181</v>
      </c>
      <c r="B406" t="s">
        <v>207</v>
      </c>
      <c r="C406" t="s">
        <v>122</v>
      </c>
      <c r="D406" t="s">
        <v>350</v>
      </c>
      <c r="E406">
        <v>170</v>
      </c>
      <c r="F406" t="s">
        <v>943</v>
      </c>
      <c r="G406" t="s">
        <v>186</v>
      </c>
      <c r="H406" t="s">
        <v>86</v>
      </c>
      <c r="I406" t="s">
        <v>266</v>
      </c>
      <c r="J406">
        <v>167</v>
      </c>
      <c r="K406">
        <v>368</v>
      </c>
      <c r="L406">
        <v>201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</row>
    <row r="407" spans="1:18" x14ac:dyDescent="0.25">
      <c r="A407" t="s">
        <v>181</v>
      </c>
      <c r="B407" t="s">
        <v>207</v>
      </c>
      <c r="C407" t="s">
        <v>122</v>
      </c>
      <c r="D407" t="s">
        <v>350</v>
      </c>
      <c r="E407">
        <v>259</v>
      </c>
      <c r="F407" t="s">
        <v>546</v>
      </c>
      <c r="G407" t="s">
        <v>186</v>
      </c>
      <c r="H407" t="s">
        <v>86</v>
      </c>
      <c r="I407" t="s">
        <v>266</v>
      </c>
      <c r="J407">
        <v>172</v>
      </c>
      <c r="K407">
        <v>368</v>
      </c>
      <c r="L407">
        <v>196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</row>
    <row r="408" spans="1:18" x14ac:dyDescent="0.25">
      <c r="A408" t="s">
        <v>181</v>
      </c>
      <c r="B408" t="s">
        <v>207</v>
      </c>
      <c r="C408" t="s">
        <v>122</v>
      </c>
      <c r="D408" t="s">
        <v>350</v>
      </c>
      <c r="E408">
        <v>568</v>
      </c>
      <c r="F408" t="s">
        <v>265</v>
      </c>
      <c r="G408" t="s">
        <v>187</v>
      </c>
      <c r="H408" t="s">
        <v>88</v>
      </c>
      <c r="I408" t="s">
        <v>266</v>
      </c>
      <c r="J408">
        <v>191</v>
      </c>
      <c r="K408">
        <v>250</v>
      </c>
      <c r="L408">
        <v>59</v>
      </c>
      <c r="M408">
        <v>9</v>
      </c>
      <c r="N408">
        <v>31</v>
      </c>
      <c r="O408">
        <v>36</v>
      </c>
      <c r="P408">
        <v>61</v>
      </c>
      <c r="Q408">
        <v>43</v>
      </c>
      <c r="R408">
        <v>0</v>
      </c>
    </row>
    <row r="409" spans="1:18" x14ac:dyDescent="0.25">
      <c r="A409" t="s">
        <v>181</v>
      </c>
      <c r="B409" t="s">
        <v>207</v>
      </c>
      <c r="C409" t="s">
        <v>122</v>
      </c>
      <c r="D409" t="s">
        <v>350</v>
      </c>
      <c r="E409">
        <v>692</v>
      </c>
      <c r="F409" t="s">
        <v>265</v>
      </c>
      <c r="G409" t="s">
        <v>186</v>
      </c>
      <c r="H409" t="s">
        <v>86</v>
      </c>
      <c r="I409" t="s">
        <v>266</v>
      </c>
      <c r="J409">
        <v>176</v>
      </c>
      <c r="K409">
        <v>368</v>
      </c>
      <c r="L409">
        <v>192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</row>
    <row r="410" spans="1:18" x14ac:dyDescent="0.25">
      <c r="A410" t="s">
        <v>181</v>
      </c>
      <c r="B410" t="s">
        <v>207</v>
      </c>
      <c r="C410" t="s">
        <v>122</v>
      </c>
      <c r="D410" t="s">
        <v>350</v>
      </c>
      <c r="E410">
        <v>693</v>
      </c>
      <c r="F410" t="s">
        <v>679</v>
      </c>
      <c r="G410" t="s">
        <v>186</v>
      </c>
      <c r="H410" t="s">
        <v>86</v>
      </c>
      <c r="I410" t="s">
        <v>266</v>
      </c>
      <c r="J410">
        <v>194</v>
      </c>
      <c r="K410">
        <v>368</v>
      </c>
      <c r="L410">
        <v>174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</row>
    <row r="411" spans="1:18" x14ac:dyDescent="0.25">
      <c r="A411" t="s">
        <v>181</v>
      </c>
      <c r="B411" t="s">
        <v>207</v>
      </c>
      <c r="C411" t="s">
        <v>122</v>
      </c>
      <c r="D411" t="s">
        <v>350</v>
      </c>
      <c r="E411">
        <v>1707</v>
      </c>
      <c r="F411" t="s">
        <v>352</v>
      </c>
      <c r="G411" t="s">
        <v>186</v>
      </c>
      <c r="H411" t="s">
        <v>86</v>
      </c>
      <c r="I411" t="s">
        <v>266</v>
      </c>
      <c r="J411">
        <v>50</v>
      </c>
      <c r="K411">
        <v>100</v>
      </c>
      <c r="L411">
        <v>50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</row>
    <row r="412" spans="1:18" x14ac:dyDescent="0.25">
      <c r="A412" t="s">
        <v>181</v>
      </c>
      <c r="B412" t="s">
        <v>208</v>
      </c>
      <c r="C412" t="s">
        <v>112</v>
      </c>
      <c r="D412" t="s">
        <v>112</v>
      </c>
      <c r="E412">
        <v>13</v>
      </c>
      <c r="F412" t="s">
        <v>524</v>
      </c>
      <c r="G412" t="s">
        <v>187</v>
      </c>
      <c r="H412" t="s">
        <v>88</v>
      </c>
      <c r="I412" t="s">
        <v>266</v>
      </c>
      <c r="J412">
        <v>236</v>
      </c>
      <c r="K412">
        <v>250</v>
      </c>
      <c r="L412">
        <v>14</v>
      </c>
      <c r="M412">
        <v>17</v>
      </c>
      <c r="N412">
        <v>34</v>
      </c>
      <c r="O412">
        <v>49</v>
      </c>
      <c r="P412">
        <v>57</v>
      </c>
      <c r="Q412">
        <v>60</v>
      </c>
      <c r="R412">
        <v>0</v>
      </c>
    </row>
    <row r="413" spans="1:18" x14ac:dyDescent="0.25">
      <c r="A413" t="s">
        <v>181</v>
      </c>
      <c r="B413" t="s">
        <v>208</v>
      </c>
      <c r="C413" t="s">
        <v>112</v>
      </c>
      <c r="D413" t="s">
        <v>112</v>
      </c>
      <c r="E413">
        <v>153</v>
      </c>
      <c r="F413" t="s">
        <v>112</v>
      </c>
      <c r="G413" t="s">
        <v>187</v>
      </c>
      <c r="H413" t="s">
        <v>89</v>
      </c>
      <c r="I413" t="s">
        <v>266</v>
      </c>
      <c r="J413">
        <v>225</v>
      </c>
      <c r="K413">
        <v>213</v>
      </c>
      <c r="L413">
        <v>-12</v>
      </c>
      <c r="M413">
        <v>8</v>
      </c>
      <c r="N413">
        <v>36</v>
      </c>
      <c r="O413">
        <v>38</v>
      </c>
      <c r="P413">
        <v>65</v>
      </c>
      <c r="Q413">
        <v>57</v>
      </c>
      <c r="R413">
        <v>0</v>
      </c>
    </row>
    <row r="414" spans="1:18" x14ac:dyDescent="0.25">
      <c r="A414" t="s">
        <v>181</v>
      </c>
      <c r="B414" t="s">
        <v>208</v>
      </c>
      <c r="C414" t="s">
        <v>112</v>
      </c>
      <c r="D414" t="s">
        <v>112</v>
      </c>
      <c r="E414">
        <v>215</v>
      </c>
      <c r="F414" t="s">
        <v>1102</v>
      </c>
      <c r="G414" t="s">
        <v>186</v>
      </c>
      <c r="H414" t="s">
        <v>86</v>
      </c>
      <c r="I414" t="s">
        <v>266</v>
      </c>
      <c r="J414">
        <v>299</v>
      </c>
      <c r="K414">
        <v>368</v>
      </c>
      <c r="L414">
        <v>69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</row>
    <row r="415" spans="1:18" x14ac:dyDescent="0.25">
      <c r="A415" t="s">
        <v>181</v>
      </c>
      <c r="B415" t="s">
        <v>208</v>
      </c>
      <c r="C415" t="s">
        <v>112</v>
      </c>
      <c r="D415" t="s">
        <v>112</v>
      </c>
      <c r="E415">
        <v>216</v>
      </c>
      <c r="F415" t="s">
        <v>579</v>
      </c>
      <c r="G415" t="s">
        <v>186</v>
      </c>
      <c r="H415" t="s">
        <v>86</v>
      </c>
      <c r="I415" t="s">
        <v>266</v>
      </c>
      <c r="J415">
        <v>261</v>
      </c>
      <c r="K415">
        <v>368</v>
      </c>
      <c r="L415">
        <v>107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</row>
    <row r="416" spans="1:18" x14ac:dyDescent="0.25">
      <c r="A416" t="s">
        <v>181</v>
      </c>
      <c r="B416" t="s">
        <v>208</v>
      </c>
      <c r="C416" t="s">
        <v>112</v>
      </c>
      <c r="D416" t="s">
        <v>112</v>
      </c>
      <c r="E416">
        <v>311</v>
      </c>
      <c r="F416" t="s">
        <v>916</v>
      </c>
      <c r="G416" t="s">
        <v>186</v>
      </c>
      <c r="H416" t="s">
        <v>86</v>
      </c>
      <c r="I416" t="s">
        <v>266</v>
      </c>
      <c r="J416">
        <v>249</v>
      </c>
      <c r="K416">
        <v>368</v>
      </c>
      <c r="L416">
        <v>119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</row>
    <row r="417" spans="1:18" x14ac:dyDescent="0.25">
      <c r="A417" t="s">
        <v>181</v>
      </c>
      <c r="B417" t="s">
        <v>208</v>
      </c>
      <c r="C417" t="s">
        <v>112</v>
      </c>
      <c r="D417" t="s">
        <v>112</v>
      </c>
      <c r="E417">
        <v>312</v>
      </c>
      <c r="F417" t="s">
        <v>369</v>
      </c>
      <c r="G417" t="s">
        <v>186</v>
      </c>
      <c r="H417" t="s">
        <v>86</v>
      </c>
      <c r="I417" t="s">
        <v>266</v>
      </c>
      <c r="J417">
        <v>350</v>
      </c>
      <c r="K417">
        <v>368</v>
      </c>
      <c r="L417">
        <v>18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</row>
    <row r="418" spans="1:18" x14ac:dyDescent="0.25">
      <c r="A418" t="s">
        <v>181</v>
      </c>
      <c r="B418" t="s">
        <v>208</v>
      </c>
      <c r="C418" t="s">
        <v>112</v>
      </c>
      <c r="D418" t="s">
        <v>112</v>
      </c>
      <c r="E418">
        <v>765</v>
      </c>
      <c r="F418" t="s">
        <v>853</v>
      </c>
      <c r="G418" t="s">
        <v>186</v>
      </c>
      <c r="H418" t="s">
        <v>86</v>
      </c>
      <c r="I418" t="s">
        <v>266</v>
      </c>
      <c r="J418">
        <v>276</v>
      </c>
      <c r="K418">
        <v>368</v>
      </c>
      <c r="L418">
        <v>92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</row>
    <row r="419" spans="1:18" x14ac:dyDescent="0.25">
      <c r="A419" t="s">
        <v>181</v>
      </c>
      <c r="B419" t="s">
        <v>208</v>
      </c>
      <c r="C419" t="s">
        <v>112</v>
      </c>
      <c r="D419" t="s">
        <v>112</v>
      </c>
      <c r="E419">
        <v>766</v>
      </c>
      <c r="F419" t="s">
        <v>776</v>
      </c>
      <c r="G419" t="s">
        <v>186</v>
      </c>
      <c r="H419" t="s">
        <v>86</v>
      </c>
      <c r="I419" t="s">
        <v>266</v>
      </c>
      <c r="J419">
        <v>251</v>
      </c>
      <c r="K419">
        <v>368</v>
      </c>
      <c r="L419">
        <v>117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</row>
    <row r="420" spans="1:18" x14ac:dyDescent="0.25">
      <c r="A420" t="s">
        <v>181</v>
      </c>
      <c r="B420" t="s">
        <v>208</v>
      </c>
      <c r="C420" t="s">
        <v>112</v>
      </c>
      <c r="D420" t="s">
        <v>112</v>
      </c>
      <c r="E420">
        <v>1267</v>
      </c>
      <c r="F420" t="s">
        <v>601</v>
      </c>
      <c r="G420" t="s">
        <v>186</v>
      </c>
      <c r="H420" t="s">
        <v>86</v>
      </c>
      <c r="I420" t="s">
        <v>266</v>
      </c>
      <c r="J420">
        <v>342</v>
      </c>
      <c r="K420">
        <v>368</v>
      </c>
      <c r="L420">
        <v>26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</row>
    <row r="421" spans="1:18" x14ac:dyDescent="0.25">
      <c r="A421" t="s">
        <v>181</v>
      </c>
      <c r="B421" t="s">
        <v>208</v>
      </c>
      <c r="C421" t="s">
        <v>112</v>
      </c>
      <c r="D421" t="s">
        <v>112</v>
      </c>
      <c r="E421">
        <v>1268</v>
      </c>
      <c r="F421" t="s">
        <v>602</v>
      </c>
      <c r="G421" t="s">
        <v>186</v>
      </c>
      <c r="H421" t="s">
        <v>86</v>
      </c>
      <c r="I421" t="s">
        <v>266</v>
      </c>
      <c r="J421">
        <v>295</v>
      </c>
      <c r="K421">
        <v>368</v>
      </c>
      <c r="L421">
        <v>73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</row>
    <row r="422" spans="1:18" x14ac:dyDescent="0.25">
      <c r="A422" t="s">
        <v>181</v>
      </c>
      <c r="B422" t="s">
        <v>208</v>
      </c>
      <c r="C422" t="s">
        <v>112</v>
      </c>
      <c r="D422" t="s">
        <v>112</v>
      </c>
      <c r="E422">
        <v>1271</v>
      </c>
      <c r="F422" t="s">
        <v>736</v>
      </c>
      <c r="G422" t="s">
        <v>186</v>
      </c>
      <c r="H422" t="s">
        <v>86</v>
      </c>
      <c r="I422" t="s">
        <v>266</v>
      </c>
      <c r="J422">
        <v>260</v>
      </c>
      <c r="K422">
        <v>368</v>
      </c>
      <c r="L422">
        <v>108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</row>
    <row r="423" spans="1:18" x14ac:dyDescent="0.25">
      <c r="A423" t="s">
        <v>181</v>
      </c>
      <c r="B423" t="s">
        <v>208</v>
      </c>
      <c r="C423" t="s">
        <v>112</v>
      </c>
      <c r="D423" t="s">
        <v>112</v>
      </c>
      <c r="E423">
        <v>1272</v>
      </c>
      <c r="F423" t="s">
        <v>724</v>
      </c>
      <c r="G423" t="s">
        <v>186</v>
      </c>
      <c r="H423" t="s">
        <v>86</v>
      </c>
      <c r="I423" t="s">
        <v>266</v>
      </c>
      <c r="J423">
        <v>281</v>
      </c>
      <c r="K423">
        <v>368</v>
      </c>
      <c r="L423">
        <v>87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</row>
    <row r="424" spans="1:18" x14ac:dyDescent="0.25">
      <c r="A424" t="s">
        <v>181</v>
      </c>
      <c r="B424" t="s">
        <v>208</v>
      </c>
      <c r="C424" t="s">
        <v>112</v>
      </c>
      <c r="D424" t="s">
        <v>112</v>
      </c>
      <c r="E424">
        <v>1286</v>
      </c>
      <c r="F424" t="s">
        <v>634</v>
      </c>
      <c r="G424" t="s">
        <v>186</v>
      </c>
      <c r="H424" t="s">
        <v>85</v>
      </c>
      <c r="I424" t="s">
        <v>266</v>
      </c>
      <c r="J424">
        <v>325</v>
      </c>
      <c r="K424">
        <v>368</v>
      </c>
      <c r="L424">
        <v>43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</row>
    <row r="425" spans="1:18" x14ac:dyDescent="0.25">
      <c r="A425" t="s">
        <v>181</v>
      </c>
      <c r="B425" t="s">
        <v>208</v>
      </c>
      <c r="C425" t="s">
        <v>112</v>
      </c>
      <c r="D425" t="s">
        <v>597</v>
      </c>
      <c r="E425">
        <v>545</v>
      </c>
      <c r="F425" t="s">
        <v>544</v>
      </c>
      <c r="G425" t="s">
        <v>187</v>
      </c>
      <c r="H425" t="s">
        <v>88</v>
      </c>
      <c r="I425" t="s">
        <v>266</v>
      </c>
      <c r="J425">
        <v>221</v>
      </c>
      <c r="K425">
        <v>250</v>
      </c>
      <c r="L425">
        <v>29</v>
      </c>
      <c r="M425">
        <v>16</v>
      </c>
      <c r="N425">
        <v>33</v>
      </c>
      <c r="O425">
        <v>49</v>
      </c>
      <c r="P425">
        <v>54</v>
      </c>
      <c r="Q425">
        <v>53</v>
      </c>
      <c r="R425">
        <v>0</v>
      </c>
    </row>
    <row r="426" spans="1:18" x14ac:dyDescent="0.25">
      <c r="A426" t="s">
        <v>181</v>
      </c>
      <c r="B426" t="s">
        <v>208</v>
      </c>
      <c r="C426" t="s">
        <v>112</v>
      </c>
      <c r="D426" t="s">
        <v>597</v>
      </c>
      <c r="E426">
        <v>720</v>
      </c>
      <c r="F426" t="s">
        <v>544</v>
      </c>
      <c r="G426" t="s">
        <v>186</v>
      </c>
      <c r="H426" t="s">
        <v>86</v>
      </c>
      <c r="I426" t="s">
        <v>266</v>
      </c>
      <c r="J426">
        <v>218</v>
      </c>
      <c r="K426">
        <v>368</v>
      </c>
      <c r="L426">
        <v>150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</row>
    <row r="427" spans="1:18" x14ac:dyDescent="0.25">
      <c r="A427" t="s">
        <v>181</v>
      </c>
      <c r="B427" t="s">
        <v>208</v>
      </c>
      <c r="C427" t="s">
        <v>112</v>
      </c>
      <c r="D427" t="s">
        <v>597</v>
      </c>
      <c r="E427">
        <v>721</v>
      </c>
      <c r="F427" t="s">
        <v>809</v>
      </c>
      <c r="G427" t="s">
        <v>186</v>
      </c>
      <c r="H427" t="s">
        <v>86</v>
      </c>
      <c r="I427" t="s">
        <v>266</v>
      </c>
      <c r="J427">
        <v>261</v>
      </c>
      <c r="K427">
        <v>368</v>
      </c>
      <c r="L427">
        <v>107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</row>
    <row r="428" spans="1:18" x14ac:dyDescent="0.25">
      <c r="A428" t="s">
        <v>181</v>
      </c>
      <c r="B428" t="s">
        <v>208</v>
      </c>
      <c r="C428" t="s">
        <v>119</v>
      </c>
      <c r="D428" t="s">
        <v>1146</v>
      </c>
      <c r="E428">
        <v>3</v>
      </c>
      <c r="F428" t="s">
        <v>794</v>
      </c>
      <c r="G428" t="s">
        <v>187</v>
      </c>
      <c r="H428" t="s">
        <v>88</v>
      </c>
      <c r="I428" t="s">
        <v>266</v>
      </c>
      <c r="J428">
        <v>238</v>
      </c>
      <c r="K428">
        <v>250</v>
      </c>
      <c r="L428">
        <v>12</v>
      </c>
      <c r="M428">
        <v>25</v>
      </c>
      <c r="N428">
        <v>28</v>
      </c>
      <c r="O428">
        <v>50</v>
      </c>
      <c r="P428">
        <v>51</v>
      </c>
      <c r="Q428">
        <v>67</v>
      </c>
      <c r="R428">
        <v>0</v>
      </c>
    </row>
    <row r="429" spans="1:18" x14ac:dyDescent="0.25">
      <c r="A429" t="s">
        <v>181</v>
      </c>
      <c r="B429" t="s">
        <v>208</v>
      </c>
      <c r="C429" t="s">
        <v>119</v>
      </c>
      <c r="D429" t="s">
        <v>1146</v>
      </c>
      <c r="E429">
        <v>44</v>
      </c>
      <c r="F429" t="s">
        <v>103</v>
      </c>
      <c r="G429" t="s">
        <v>186</v>
      </c>
      <c r="H429" t="s">
        <v>86</v>
      </c>
      <c r="I429" t="s">
        <v>266</v>
      </c>
      <c r="J429">
        <v>292</v>
      </c>
      <c r="K429">
        <v>368</v>
      </c>
      <c r="L429">
        <v>76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</row>
    <row r="430" spans="1:18" x14ac:dyDescent="0.25">
      <c r="A430" t="s">
        <v>181</v>
      </c>
      <c r="B430" t="s">
        <v>208</v>
      </c>
      <c r="C430" t="s">
        <v>119</v>
      </c>
      <c r="D430" t="s">
        <v>1146</v>
      </c>
      <c r="E430">
        <v>79</v>
      </c>
      <c r="F430" t="s">
        <v>725</v>
      </c>
      <c r="G430" t="s">
        <v>186</v>
      </c>
      <c r="H430" t="s">
        <v>86</v>
      </c>
      <c r="I430" t="s">
        <v>266</v>
      </c>
      <c r="J430">
        <v>299</v>
      </c>
      <c r="K430">
        <v>368</v>
      </c>
      <c r="L430">
        <v>69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</row>
    <row r="431" spans="1:18" x14ac:dyDescent="0.25">
      <c r="A431" t="s">
        <v>181</v>
      </c>
      <c r="B431" t="s">
        <v>208</v>
      </c>
      <c r="C431" t="s">
        <v>119</v>
      </c>
      <c r="D431" t="s">
        <v>1146</v>
      </c>
      <c r="E431">
        <v>80</v>
      </c>
      <c r="F431" t="s">
        <v>892</v>
      </c>
      <c r="G431" t="s">
        <v>186</v>
      </c>
      <c r="H431" t="s">
        <v>86</v>
      </c>
      <c r="I431" t="s">
        <v>266</v>
      </c>
      <c r="J431">
        <v>306</v>
      </c>
      <c r="K431">
        <v>368</v>
      </c>
      <c r="L431">
        <v>62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</row>
    <row r="432" spans="1:18" x14ac:dyDescent="0.25">
      <c r="A432" t="s">
        <v>181</v>
      </c>
      <c r="B432" t="s">
        <v>208</v>
      </c>
      <c r="C432" t="s">
        <v>119</v>
      </c>
      <c r="D432" t="s">
        <v>1146</v>
      </c>
      <c r="E432">
        <v>99</v>
      </c>
      <c r="F432" t="s">
        <v>1225</v>
      </c>
      <c r="G432" t="s">
        <v>186</v>
      </c>
      <c r="H432" t="s">
        <v>85</v>
      </c>
      <c r="I432" t="s">
        <v>266</v>
      </c>
      <c r="J432">
        <v>305</v>
      </c>
      <c r="K432">
        <v>368</v>
      </c>
      <c r="L432">
        <v>63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</row>
    <row r="433" spans="1:18" x14ac:dyDescent="0.25">
      <c r="A433" t="s">
        <v>181</v>
      </c>
      <c r="B433" t="s">
        <v>208</v>
      </c>
      <c r="C433" t="s">
        <v>119</v>
      </c>
      <c r="D433" t="s">
        <v>772</v>
      </c>
      <c r="E433">
        <v>1615</v>
      </c>
      <c r="F433" t="s">
        <v>1256</v>
      </c>
      <c r="G433" t="s">
        <v>187</v>
      </c>
      <c r="H433" t="s">
        <v>58</v>
      </c>
      <c r="I433" t="s">
        <v>266</v>
      </c>
      <c r="J433">
        <v>218</v>
      </c>
      <c r="K433">
        <v>207</v>
      </c>
      <c r="L433">
        <v>-11</v>
      </c>
      <c r="M433">
        <v>6</v>
      </c>
      <c r="N433">
        <v>19</v>
      </c>
      <c r="O433">
        <v>46</v>
      </c>
      <c r="P433">
        <v>70</v>
      </c>
      <c r="Q433">
        <v>52</v>
      </c>
      <c r="R433">
        <v>0</v>
      </c>
    </row>
    <row r="434" spans="1:18" x14ac:dyDescent="0.25">
      <c r="A434" t="s">
        <v>181</v>
      </c>
      <c r="B434" t="s">
        <v>208</v>
      </c>
      <c r="C434" t="s">
        <v>119</v>
      </c>
      <c r="D434" t="s">
        <v>772</v>
      </c>
      <c r="E434">
        <v>1616</v>
      </c>
      <c r="F434" t="s">
        <v>774</v>
      </c>
      <c r="G434" t="s">
        <v>187</v>
      </c>
      <c r="H434" t="s">
        <v>58</v>
      </c>
      <c r="I434" t="s">
        <v>266</v>
      </c>
      <c r="J434">
        <v>95</v>
      </c>
      <c r="K434">
        <v>96</v>
      </c>
      <c r="L434">
        <v>1</v>
      </c>
      <c r="M434">
        <v>2</v>
      </c>
      <c r="N434">
        <v>14</v>
      </c>
      <c r="O434">
        <v>17</v>
      </c>
      <c r="P434">
        <v>17</v>
      </c>
      <c r="Q434">
        <v>36</v>
      </c>
      <c r="R434">
        <v>0</v>
      </c>
    </row>
    <row r="435" spans="1:18" x14ac:dyDescent="0.25">
      <c r="A435" t="s">
        <v>181</v>
      </c>
      <c r="B435" t="s">
        <v>208</v>
      </c>
      <c r="C435" t="s">
        <v>119</v>
      </c>
      <c r="D435" t="s">
        <v>119</v>
      </c>
      <c r="E435">
        <v>18</v>
      </c>
      <c r="F435" t="s">
        <v>1165</v>
      </c>
      <c r="G435" t="s">
        <v>187</v>
      </c>
      <c r="H435" t="s">
        <v>88</v>
      </c>
      <c r="I435" t="s">
        <v>266</v>
      </c>
      <c r="J435">
        <v>193</v>
      </c>
      <c r="K435">
        <v>250</v>
      </c>
      <c r="L435">
        <v>57</v>
      </c>
      <c r="M435">
        <v>9</v>
      </c>
      <c r="N435">
        <v>25</v>
      </c>
      <c r="O435">
        <v>36</v>
      </c>
      <c r="P435">
        <v>47</v>
      </c>
      <c r="Q435">
        <v>60</v>
      </c>
      <c r="R435">
        <v>0</v>
      </c>
    </row>
    <row r="436" spans="1:18" x14ac:dyDescent="0.25">
      <c r="A436" t="s">
        <v>181</v>
      </c>
      <c r="B436" t="s">
        <v>208</v>
      </c>
      <c r="C436" t="s">
        <v>119</v>
      </c>
      <c r="D436" t="s">
        <v>119</v>
      </c>
      <c r="E436">
        <v>28</v>
      </c>
      <c r="F436" t="s">
        <v>1162</v>
      </c>
      <c r="G436" t="s">
        <v>187</v>
      </c>
      <c r="H436" t="s">
        <v>88</v>
      </c>
      <c r="I436" t="s">
        <v>266</v>
      </c>
      <c r="J436">
        <v>218</v>
      </c>
      <c r="K436">
        <v>250</v>
      </c>
      <c r="L436">
        <v>32</v>
      </c>
      <c r="M436">
        <v>13</v>
      </c>
      <c r="N436">
        <v>26</v>
      </c>
      <c r="O436">
        <v>53</v>
      </c>
      <c r="P436">
        <v>52</v>
      </c>
      <c r="Q436">
        <v>51</v>
      </c>
      <c r="R436">
        <v>0</v>
      </c>
    </row>
    <row r="437" spans="1:18" x14ac:dyDescent="0.25">
      <c r="A437" t="s">
        <v>181</v>
      </c>
      <c r="B437" t="s">
        <v>208</v>
      </c>
      <c r="C437" t="s">
        <v>119</v>
      </c>
      <c r="D437" t="s">
        <v>119</v>
      </c>
      <c r="E437">
        <v>41</v>
      </c>
      <c r="F437" t="s">
        <v>1130</v>
      </c>
      <c r="G437" t="s">
        <v>187</v>
      </c>
      <c r="H437" t="s">
        <v>88</v>
      </c>
      <c r="I437" t="s">
        <v>266</v>
      </c>
      <c r="J437">
        <v>215</v>
      </c>
      <c r="K437">
        <v>250</v>
      </c>
      <c r="L437">
        <v>35</v>
      </c>
      <c r="M437">
        <v>18</v>
      </c>
      <c r="N437">
        <v>30</v>
      </c>
      <c r="O437">
        <v>45</v>
      </c>
      <c r="P437">
        <v>52</v>
      </c>
      <c r="Q437">
        <v>53</v>
      </c>
      <c r="R437">
        <v>0</v>
      </c>
    </row>
    <row r="438" spans="1:18" x14ac:dyDescent="0.25">
      <c r="A438" t="s">
        <v>181</v>
      </c>
      <c r="B438" t="s">
        <v>208</v>
      </c>
      <c r="C438" t="s">
        <v>119</v>
      </c>
      <c r="D438" t="s">
        <v>119</v>
      </c>
      <c r="E438">
        <v>50</v>
      </c>
      <c r="F438" t="s">
        <v>1149</v>
      </c>
      <c r="G438" t="s">
        <v>186</v>
      </c>
      <c r="H438" t="s">
        <v>86</v>
      </c>
      <c r="I438" t="s">
        <v>266</v>
      </c>
      <c r="J438">
        <v>215</v>
      </c>
      <c r="K438">
        <v>368</v>
      </c>
      <c r="L438">
        <v>153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</row>
    <row r="439" spans="1:18" x14ac:dyDescent="0.25">
      <c r="A439" t="s">
        <v>181</v>
      </c>
      <c r="B439" t="s">
        <v>208</v>
      </c>
      <c r="C439" t="s">
        <v>119</v>
      </c>
      <c r="D439" t="s">
        <v>119</v>
      </c>
      <c r="E439">
        <v>58</v>
      </c>
      <c r="F439" t="s">
        <v>1148</v>
      </c>
      <c r="G439" t="s">
        <v>186</v>
      </c>
      <c r="H439" t="s">
        <v>86</v>
      </c>
      <c r="I439" t="s">
        <v>266</v>
      </c>
      <c r="J439">
        <v>214</v>
      </c>
      <c r="K439">
        <v>368</v>
      </c>
      <c r="L439">
        <v>154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</row>
    <row r="440" spans="1:18" x14ac:dyDescent="0.25">
      <c r="A440" t="s">
        <v>181</v>
      </c>
      <c r="B440" t="s">
        <v>208</v>
      </c>
      <c r="C440" t="s">
        <v>119</v>
      </c>
      <c r="D440" t="s">
        <v>119</v>
      </c>
      <c r="E440">
        <v>78</v>
      </c>
      <c r="F440" t="s">
        <v>579</v>
      </c>
      <c r="G440" t="s">
        <v>186</v>
      </c>
      <c r="H440" t="s">
        <v>86</v>
      </c>
      <c r="I440" t="s">
        <v>266</v>
      </c>
      <c r="J440">
        <v>208</v>
      </c>
      <c r="K440">
        <v>368</v>
      </c>
      <c r="L440">
        <v>160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</row>
    <row r="441" spans="1:18" x14ac:dyDescent="0.25">
      <c r="A441" t="s">
        <v>181</v>
      </c>
      <c r="B441" t="s">
        <v>208</v>
      </c>
      <c r="C441" t="s">
        <v>119</v>
      </c>
      <c r="D441" t="s">
        <v>119</v>
      </c>
      <c r="E441">
        <v>87</v>
      </c>
      <c r="F441" t="s">
        <v>1227</v>
      </c>
      <c r="G441" t="s">
        <v>186</v>
      </c>
      <c r="H441" t="s">
        <v>86</v>
      </c>
      <c r="I441" t="s">
        <v>266</v>
      </c>
      <c r="J441">
        <v>193</v>
      </c>
      <c r="K441">
        <v>368</v>
      </c>
      <c r="L441">
        <v>175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</row>
    <row r="442" spans="1:18" x14ac:dyDescent="0.25">
      <c r="A442" t="s">
        <v>181</v>
      </c>
      <c r="B442" t="s">
        <v>208</v>
      </c>
      <c r="C442" t="s">
        <v>119</v>
      </c>
      <c r="D442" t="s">
        <v>119</v>
      </c>
      <c r="E442">
        <v>88</v>
      </c>
      <c r="F442" t="s">
        <v>400</v>
      </c>
      <c r="G442" t="s">
        <v>186</v>
      </c>
      <c r="H442" t="s">
        <v>85</v>
      </c>
      <c r="I442" t="s">
        <v>266</v>
      </c>
      <c r="J442">
        <v>347</v>
      </c>
      <c r="K442">
        <v>368</v>
      </c>
      <c r="L442">
        <v>21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</row>
    <row r="443" spans="1:18" x14ac:dyDescent="0.25">
      <c r="A443" t="s">
        <v>181</v>
      </c>
      <c r="B443" t="s">
        <v>208</v>
      </c>
      <c r="C443" t="s">
        <v>119</v>
      </c>
      <c r="D443" t="s">
        <v>119</v>
      </c>
      <c r="E443">
        <v>89</v>
      </c>
      <c r="F443" t="s">
        <v>401</v>
      </c>
      <c r="G443" t="s">
        <v>186</v>
      </c>
      <c r="H443" t="s">
        <v>85</v>
      </c>
      <c r="I443" t="s">
        <v>266</v>
      </c>
      <c r="J443">
        <v>347</v>
      </c>
      <c r="K443">
        <v>368</v>
      </c>
      <c r="L443">
        <v>21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</row>
    <row r="444" spans="1:18" x14ac:dyDescent="0.25">
      <c r="A444" t="s">
        <v>181</v>
      </c>
      <c r="B444" t="s">
        <v>208</v>
      </c>
      <c r="C444" t="s">
        <v>119</v>
      </c>
      <c r="D444" t="s">
        <v>119</v>
      </c>
      <c r="E444">
        <v>90</v>
      </c>
      <c r="F444" t="s">
        <v>395</v>
      </c>
      <c r="G444" t="s">
        <v>186</v>
      </c>
      <c r="H444" t="s">
        <v>85</v>
      </c>
      <c r="I444" t="s">
        <v>266</v>
      </c>
      <c r="J444">
        <v>347</v>
      </c>
      <c r="K444">
        <v>368</v>
      </c>
      <c r="L444">
        <v>21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</row>
    <row r="445" spans="1:18" x14ac:dyDescent="0.25">
      <c r="A445" t="s">
        <v>181</v>
      </c>
      <c r="B445" t="s">
        <v>208</v>
      </c>
      <c r="C445" t="s">
        <v>119</v>
      </c>
      <c r="D445" t="s">
        <v>119</v>
      </c>
      <c r="E445">
        <v>91</v>
      </c>
      <c r="F445" t="s">
        <v>397</v>
      </c>
      <c r="G445" t="s">
        <v>186</v>
      </c>
      <c r="H445" t="s">
        <v>85</v>
      </c>
      <c r="I445" t="s">
        <v>266</v>
      </c>
      <c r="J445">
        <v>319</v>
      </c>
      <c r="K445">
        <v>368</v>
      </c>
      <c r="L445">
        <v>49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</row>
    <row r="446" spans="1:18" x14ac:dyDescent="0.25">
      <c r="A446" t="s">
        <v>181</v>
      </c>
      <c r="B446" t="s">
        <v>208</v>
      </c>
      <c r="C446" t="s">
        <v>119</v>
      </c>
      <c r="D446" t="s">
        <v>119</v>
      </c>
      <c r="E446">
        <v>92</v>
      </c>
      <c r="F446" t="s">
        <v>398</v>
      </c>
      <c r="G446" t="s">
        <v>186</v>
      </c>
      <c r="H446" t="s">
        <v>85</v>
      </c>
      <c r="I446" t="s">
        <v>266</v>
      </c>
      <c r="J446">
        <v>336</v>
      </c>
      <c r="K446">
        <v>368</v>
      </c>
      <c r="L446">
        <v>32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</row>
    <row r="447" spans="1:18" x14ac:dyDescent="0.25">
      <c r="A447" t="s">
        <v>181</v>
      </c>
      <c r="B447" t="s">
        <v>208</v>
      </c>
      <c r="C447" t="s">
        <v>119</v>
      </c>
      <c r="D447" t="s">
        <v>119</v>
      </c>
      <c r="E447">
        <v>93</v>
      </c>
      <c r="F447" t="s">
        <v>403</v>
      </c>
      <c r="G447" t="s">
        <v>186</v>
      </c>
      <c r="H447" t="s">
        <v>85</v>
      </c>
      <c r="I447" t="s">
        <v>266</v>
      </c>
      <c r="J447">
        <v>352</v>
      </c>
      <c r="K447">
        <v>368</v>
      </c>
      <c r="L447">
        <v>16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</row>
    <row r="448" spans="1:18" x14ac:dyDescent="0.25">
      <c r="A448" t="s">
        <v>181</v>
      </c>
      <c r="B448" t="s">
        <v>208</v>
      </c>
      <c r="C448" t="s">
        <v>119</v>
      </c>
      <c r="D448" t="s">
        <v>119</v>
      </c>
      <c r="E448">
        <v>94</v>
      </c>
      <c r="F448" t="s">
        <v>1233</v>
      </c>
      <c r="G448" t="s">
        <v>186</v>
      </c>
      <c r="H448" t="s">
        <v>85</v>
      </c>
      <c r="I448" t="s">
        <v>266</v>
      </c>
      <c r="J448">
        <v>337</v>
      </c>
      <c r="K448">
        <v>368</v>
      </c>
      <c r="L448">
        <v>31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</row>
    <row r="449" spans="1:18" x14ac:dyDescent="0.25">
      <c r="A449" t="s">
        <v>181</v>
      </c>
      <c r="B449" t="s">
        <v>208</v>
      </c>
      <c r="C449" t="s">
        <v>119</v>
      </c>
      <c r="D449" t="s">
        <v>119</v>
      </c>
      <c r="E449">
        <v>96</v>
      </c>
      <c r="F449" t="s">
        <v>1226</v>
      </c>
      <c r="G449" t="s">
        <v>186</v>
      </c>
      <c r="H449" t="s">
        <v>85</v>
      </c>
      <c r="I449" t="s">
        <v>266</v>
      </c>
      <c r="J449">
        <v>369</v>
      </c>
      <c r="K449">
        <v>368</v>
      </c>
      <c r="L449">
        <v>-1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</row>
    <row r="450" spans="1:18" x14ac:dyDescent="0.25">
      <c r="A450" t="s">
        <v>181</v>
      </c>
      <c r="B450" t="s">
        <v>208</v>
      </c>
      <c r="C450" t="s">
        <v>119</v>
      </c>
      <c r="D450" t="s">
        <v>119</v>
      </c>
      <c r="E450">
        <v>97</v>
      </c>
      <c r="F450" t="s">
        <v>1228</v>
      </c>
      <c r="G450" t="s">
        <v>186</v>
      </c>
      <c r="H450" t="s">
        <v>85</v>
      </c>
      <c r="I450" t="s">
        <v>266</v>
      </c>
      <c r="J450">
        <v>368</v>
      </c>
      <c r="K450">
        <v>368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</row>
    <row r="451" spans="1:18" x14ac:dyDescent="0.25">
      <c r="A451" t="s">
        <v>181</v>
      </c>
      <c r="B451" t="s">
        <v>208</v>
      </c>
      <c r="C451" t="s">
        <v>119</v>
      </c>
      <c r="D451" t="s">
        <v>119</v>
      </c>
      <c r="E451">
        <v>98</v>
      </c>
      <c r="F451" t="s">
        <v>1229</v>
      </c>
      <c r="G451" t="s">
        <v>186</v>
      </c>
      <c r="H451" t="s">
        <v>85</v>
      </c>
      <c r="I451" t="s">
        <v>266</v>
      </c>
      <c r="J451">
        <v>332</v>
      </c>
      <c r="K451">
        <v>368</v>
      </c>
      <c r="L451">
        <v>36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</row>
    <row r="452" spans="1:18" x14ac:dyDescent="0.25">
      <c r="A452" t="s">
        <v>181</v>
      </c>
      <c r="B452" t="s">
        <v>208</v>
      </c>
      <c r="C452" t="s">
        <v>119</v>
      </c>
      <c r="D452" t="s">
        <v>119</v>
      </c>
      <c r="E452">
        <v>148</v>
      </c>
      <c r="F452" t="s">
        <v>1230</v>
      </c>
      <c r="G452" t="s">
        <v>187</v>
      </c>
      <c r="H452" t="s">
        <v>89</v>
      </c>
      <c r="I452" t="s">
        <v>266</v>
      </c>
      <c r="J452">
        <v>180</v>
      </c>
      <c r="K452">
        <v>180</v>
      </c>
      <c r="L452">
        <v>0</v>
      </c>
      <c r="M452">
        <v>0</v>
      </c>
      <c r="N452">
        <v>13</v>
      </c>
      <c r="O452">
        <v>37</v>
      </c>
      <c r="P452">
        <v>53</v>
      </c>
      <c r="Q452">
        <v>66</v>
      </c>
      <c r="R452">
        <v>0</v>
      </c>
    </row>
    <row r="453" spans="1:18" x14ac:dyDescent="0.25">
      <c r="A453" t="s">
        <v>181</v>
      </c>
      <c r="B453" t="s">
        <v>208</v>
      </c>
      <c r="C453" t="s">
        <v>119</v>
      </c>
      <c r="D453" t="s">
        <v>119</v>
      </c>
      <c r="E453">
        <v>149</v>
      </c>
      <c r="F453" t="s">
        <v>1232</v>
      </c>
      <c r="G453" t="s">
        <v>187</v>
      </c>
      <c r="H453" t="s">
        <v>89</v>
      </c>
      <c r="I453" t="s">
        <v>266</v>
      </c>
      <c r="J453">
        <v>106</v>
      </c>
      <c r="K453">
        <v>96</v>
      </c>
      <c r="L453">
        <v>-10</v>
      </c>
      <c r="M453">
        <v>0</v>
      </c>
      <c r="N453">
        <v>12</v>
      </c>
      <c r="O453">
        <v>18</v>
      </c>
      <c r="P453">
        <v>36</v>
      </c>
      <c r="Q453">
        <v>27</v>
      </c>
      <c r="R453">
        <v>0</v>
      </c>
    </row>
    <row r="454" spans="1:18" x14ac:dyDescent="0.25">
      <c r="A454" t="s">
        <v>181</v>
      </c>
      <c r="B454" t="s">
        <v>208</v>
      </c>
      <c r="C454" t="s">
        <v>119</v>
      </c>
      <c r="D454" t="s">
        <v>119</v>
      </c>
      <c r="E454">
        <v>150</v>
      </c>
      <c r="F454" t="s">
        <v>1234</v>
      </c>
      <c r="G454" t="s">
        <v>187</v>
      </c>
      <c r="H454" t="s">
        <v>89</v>
      </c>
      <c r="I454" t="s">
        <v>266</v>
      </c>
      <c r="J454">
        <v>173</v>
      </c>
      <c r="K454">
        <v>175</v>
      </c>
      <c r="L454">
        <v>2</v>
      </c>
      <c r="M454">
        <v>0</v>
      </c>
      <c r="N454">
        <v>9</v>
      </c>
      <c r="O454">
        <v>41</v>
      </c>
      <c r="P454">
        <v>50</v>
      </c>
      <c r="Q454">
        <v>59</v>
      </c>
      <c r="R454">
        <v>0</v>
      </c>
    </row>
    <row r="455" spans="1:18" x14ac:dyDescent="0.25">
      <c r="A455" t="s">
        <v>181</v>
      </c>
      <c r="B455" t="s">
        <v>208</v>
      </c>
      <c r="C455" t="s">
        <v>119</v>
      </c>
      <c r="D455" t="s">
        <v>119</v>
      </c>
      <c r="E455">
        <v>154</v>
      </c>
      <c r="F455" t="s">
        <v>544</v>
      </c>
      <c r="G455" t="s">
        <v>186</v>
      </c>
      <c r="H455" t="s">
        <v>86</v>
      </c>
      <c r="I455" t="s">
        <v>266</v>
      </c>
      <c r="J455">
        <v>157</v>
      </c>
      <c r="K455">
        <v>368</v>
      </c>
      <c r="L455">
        <v>211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</row>
    <row r="456" spans="1:18" x14ac:dyDescent="0.25">
      <c r="A456" t="s">
        <v>181</v>
      </c>
      <c r="B456" t="s">
        <v>208</v>
      </c>
      <c r="C456" t="s">
        <v>119</v>
      </c>
      <c r="D456" t="s">
        <v>119</v>
      </c>
      <c r="E456">
        <v>155</v>
      </c>
      <c r="F456" t="s">
        <v>291</v>
      </c>
      <c r="G456" t="s">
        <v>186</v>
      </c>
      <c r="H456" t="s">
        <v>86</v>
      </c>
      <c r="I456" t="s">
        <v>266</v>
      </c>
      <c r="J456">
        <v>177</v>
      </c>
      <c r="K456">
        <v>368</v>
      </c>
      <c r="L456">
        <v>191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</row>
    <row r="457" spans="1:18" x14ac:dyDescent="0.25">
      <c r="A457" t="s">
        <v>181</v>
      </c>
      <c r="B457" t="s">
        <v>208</v>
      </c>
      <c r="C457" t="s">
        <v>119</v>
      </c>
      <c r="D457" t="s">
        <v>119</v>
      </c>
      <c r="E457">
        <v>156</v>
      </c>
      <c r="F457" t="s">
        <v>725</v>
      </c>
      <c r="G457" t="s">
        <v>186</v>
      </c>
      <c r="H457" t="s">
        <v>86</v>
      </c>
      <c r="I457" t="s">
        <v>266</v>
      </c>
      <c r="J457">
        <v>248</v>
      </c>
      <c r="K457">
        <v>368</v>
      </c>
      <c r="L457">
        <v>120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</row>
    <row r="458" spans="1:18" x14ac:dyDescent="0.25">
      <c r="A458" t="s">
        <v>181</v>
      </c>
      <c r="B458" t="s">
        <v>208</v>
      </c>
      <c r="C458" t="s">
        <v>119</v>
      </c>
      <c r="D458" t="s">
        <v>119</v>
      </c>
      <c r="E458">
        <v>158</v>
      </c>
      <c r="F458" t="s">
        <v>584</v>
      </c>
      <c r="G458" t="s">
        <v>186</v>
      </c>
      <c r="H458" t="s">
        <v>86</v>
      </c>
      <c r="I458" t="s">
        <v>266</v>
      </c>
      <c r="J458">
        <v>315</v>
      </c>
      <c r="K458">
        <v>368</v>
      </c>
      <c r="L458">
        <v>53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</row>
    <row r="459" spans="1:18" x14ac:dyDescent="0.25">
      <c r="A459" t="s">
        <v>181</v>
      </c>
      <c r="B459" t="s">
        <v>208</v>
      </c>
      <c r="C459" t="s">
        <v>119</v>
      </c>
      <c r="D459" t="s">
        <v>119</v>
      </c>
      <c r="E459">
        <v>192</v>
      </c>
      <c r="F459" t="s">
        <v>1119</v>
      </c>
      <c r="G459" t="s">
        <v>186</v>
      </c>
      <c r="H459" t="s">
        <v>86</v>
      </c>
      <c r="I459" t="s">
        <v>266</v>
      </c>
      <c r="J459">
        <v>210</v>
      </c>
      <c r="K459">
        <v>368</v>
      </c>
      <c r="L459">
        <v>158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</row>
    <row r="460" spans="1:18" x14ac:dyDescent="0.25">
      <c r="A460" t="s">
        <v>181</v>
      </c>
      <c r="B460" t="s">
        <v>208</v>
      </c>
      <c r="C460" t="s">
        <v>119</v>
      </c>
      <c r="D460" t="s">
        <v>119</v>
      </c>
      <c r="E460">
        <v>193</v>
      </c>
      <c r="F460" t="s">
        <v>1120</v>
      </c>
      <c r="G460" t="s">
        <v>186</v>
      </c>
      <c r="H460" t="s">
        <v>86</v>
      </c>
      <c r="I460" t="s">
        <v>266</v>
      </c>
      <c r="J460">
        <v>234</v>
      </c>
      <c r="K460">
        <v>368</v>
      </c>
      <c r="L460">
        <v>134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</row>
    <row r="461" spans="1:18" x14ac:dyDescent="0.25">
      <c r="A461" t="s">
        <v>181</v>
      </c>
      <c r="B461" t="s">
        <v>208</v>
      </c>
      <c r="C461" t="s">
        <v>119</v>
      </c>
      <c r="D461" t="s">
        <v>119</v>
      </c>
      <c r="E461">
        <v>194</v>
      </c>
      <c r="F461" t="s">
        <v>813</v>
      </c>
      <c r="G461" t="s">
        <v>186</v>
      </c>
      <c r="H461" t="s">
        <v>86</v>
      </c>
      <c r="I461" t="s">
        <v>266</v>
      </c>
      <c r="J461">
        <v>209</v>
      </c>
      <c r="K461">
        <v>368</v>
      </c>
      <c r="L461">
        <v>159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</row>
    <row r="462" spans="1:18" x14ac:dyDescent="0.25">
      <c r="A462" t="s">
        <v>181</v>
      </c>
      <c r="B462" t="s">
        <v>208</v>
      </c>
      <c r="C462" t="s">
        <v>119</v>
      </c>
      <c r="D462" t="s">
        <v>119</v>
      </c>
      <c r="E462">
        <v>261</v>
      </c>
      <c r="F462" t="s">
        <v>910</v>
      </c>
      <c r="G462" t="s">
        <v>187</v>
      </c>
      <c r="H462" t="s">
        <v>88</v>
      </c>
      <c r="I462" t="s">
        <v>266</v>
      </c>
      <c r="J462">
        <v>241</v>
      </c>
      <c r="K462">
        <v>250</v>
      </c>
      <c r="L462">
        <v>9</v>
      </c>
      <c r="M462">
        <v>22</v>
      </c>
      <c r="N462">
        <v>29</v>
      </c>
      <c r="O462">
        <v>47</v>
      </c>
      <c r="P462">
        <v>63</v>
      </c>
      <c r="Q462">
        <v>60</v>
      </c>
      <c r="R462">
        <v>0</v>
      </c>
    </row>
    <row r="463" spans="1:18" x14ac:dyDescent="0.25">
      <c r="A463" t="s">
        <v>181</v>
      </c>
      <c r="B463" t="s">
        <v>208</v>
      </c>
      <c r="C463" t="s">
        <v>119</v>
      </c>
      <c r="D463" t="s">
        <v>119</v>
      </c>
      <c r="E463">
        <v>345</v>
      </c>
      <c r="F463" t="s">
        <v>897</v>
      </c>
      <c r="G463" t="s">
        <v>186</v>
      </c>
      <c r="H463" t="s">
        <v>86</v>
      </c>
      <c r="I463" t="s">
        <v>266</v>
      </c>
      <c r="J463">
        <v>285</v>
      </c>
      <c r="K463">
        <v>368</v>
      </c>
      <c r="L463">
        <v>83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</row>
    <row r="464" spans="1:18" x14ac:dyDescent="0.25">
      <c r="A464" t="s">
        <v>181</v>
      </c>
      <c r="B464" t="s">
        <v>208</v>
      </c>
      <c r="C464" t="s">
        <v>119</v>
      </c>
      <c r="D464" t="s">
        <v>119</v>
      </c>
      <c r="E464">
        <v>394</v>
      </c>
      <c r="F464" t="s">
        <v>892</v>
      </c>
      <c r="G464" t="s">
        <v>186</v>
      </c>
      <c r="H464" t="s">
        <v>86</v>
      </c>
      <c r="I464" t="s">
        <v>266</v>
      </c>
      <c r="J464">
        <v>259</v>
      </c>
      <c r="K464">
        <v>368</v>
      </c>
      <c r="L464">
        <v>109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</row>
    <row r="465" spans="1:18" x14ac:dyDescent="0.25">
      <c r="A465" t="s">
        <v>181</v>
      </c>
      <c r="B465" t="s">
        <v>208</v>
      </c>
      <c r="C465" t="s">
        <v>119</v>
      </c>
      <c r="D465" t="s">
        <v>119</v>
      </c>
      <c r="E465">
        <v>529</v>
      </c>
      <c r="F465" t="s">
        <v>810</v>
      </c>
      <c r="G465" t="s">
        <v>186</v>
      </c>
      <c r="H465" t="s">
        <v>86</v>
      </c>
      <c r="I465" t="s">
        <v>266</v>
      </c>
      <c r="J465">
        <v>227</v>
      </c>
      <c r="K465">
        <v>368</v>
      </c>
      <c r="L465">
        <v>141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</row>
    <row r="466" spans="1:18" x14ac:dyDescent="0.25">
      <c r="A466" t="s">
        <v>181</v>
      </c>
      <c r="B466" t="s">
        <v>208</v>
      </c>
      <c r="C466" t="s">
        <v>119</v>
      </c>
      <c r="D466" t="s">
        <v>119</v>
      </c>
      <c r="E466">
        <v>541</v>
      </c>
      <c r="F466" t="s">
        <v>811</v>
      </c>
      <c r="G466" t="s">
        <v>186</v>
      </c>
      <c r="H466" t="s">
        <v>86</v>
      </c>
      <c r="I466" t="s">
        <v>266</v>
      </c>
      <c r="J466">
        <v>202</v>
      </c>
      <c r="K466">
        <v>368</v>
      </c>
      <c r="L466">
        <v>166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</row>
    <row r="467" spans="1:18" x14ac:dyDescent="0.25">
      <c r="A467" t="s">
        <v>181</v>
      </c>
      <c r="B467" t="s">
        <v>208</v>
      </c>
      <c r="C467" t="s">
        <v>119</v>
      </c>
      <c r="D467" t="s">
        <v>119</v>
      </c>
      <c r="E467">
        <v>549</v>
      </c>
      <c r="F467" t="s">
        <v>409</v>
      </c>
      <c r="G467" t="s">
        <v>187</v>
      </c>
      <c r="H467" t="s">
        <v>88</v>
      </c>
      <c r="I467" t="s">
        <v>266</v>
      </c>
      <c r="J467">
        <v>216</v>
      </c>
      <c r="K467">
        <v>250</v>
      </c>
      <c r="L467">
        <v>34</v>
      </c>
      <c r="M467">
        <v>23</v>
      </c>
      <c r="N467">
        <v>26</v>
      </c>
      <c r="O467">
        <v>51</v>
      </c>
      <c r="P467">
        <v>52</v>
      </c>
      <c r="Q467">
        <v>48</v>
      </c>
      <c r="R467">
        <v>0</v>
      </c>
    </row>
    <row r="468" spans="1:18" x14ac:dyDescent="0.25">
      <c r="A468" t="s">
        <v>181</v>
      </c>
      <c r="B468" t="s">
        <v>208</v>
      </c>
      <c r="C468" t="s">
        <v>119</v>
      </c>
      <c r="D468" t="s">
        <v>119</v>
      </c>
      <c r="E468">
        <v>550</v>
      </c>
      <c r="F468" t="s">
        <v>378</v>
      </c>
      <c r="G468" t="s">
        <v>187</v>
      </c>
      <c r="H468" t="s">
        <v>88</v>
      </c>
      <c r="I468" t="s">
        <v>266</v>
      </c>
      <c r="J468">
        <v>225</v>
      </c>
      <c r="K468">
        <v>250</v>
      </c>
      <c r="L468">
        <v>25</v>
      </c>
      <c r="M468">
        <v>18</v>
      </c>
      <c r="N468">
        <v>30</v>
      </c>
      <c r="O468">
        <v>43</v>
      </c>
      <c r="P468">
        <v>48</v>
      </c>
      <c r="Q468">
        <v>62</v>
      </c>
      <c r="R468">
        <v>0</v>
      </c>
    </row>
    <row r="469" spans="1:18" x14ac:dyDescent="0.25">
      <c r="A469" t="s">
        <v>181</v>
      </c>
      <c r="B469" t="s">
        <v>208</v>
      </c>
      <c r="C469" t="s">
        <v>119</v>
      </c>
      <c r="D469" t="s">
        <v>119</v>
      </c>
      <c r="E469">
        <v>551</v>
      </c>
      <c r="F469" t="s">
        <v>498</v>
      </c>
      <c r="G469" t="s">
        <v>187</v>
      </c>
      <c r="H469" t="s">
        <v>88</v>
      </c>
      <c r="I469" t="s">
        <v>266</v>
      </c>
      <c r="J469">
        <v>253</v>
      </c>
      <c r="K469">
        <v>250</v>
      </c>
      <c r="L469">
        <v>-3</v>
      </c>
      <c r="M469">
        <v>23</v>
      </c>
      <c r="N469">
        <v>38</v>
      </c>
      <c r="O469">
        <v>62</v>
      </c>
      <c r="P469">
        <v>55</v>
      </c>
      <c r="Q469">
        <v>59</v>
      </c>
      <c r="R469">
        <v>0</v>
      </c>
    </row>
    <row r="470" spans="1:18" x14ac:dyDescent="0.25">
      <c r="A470" t="s">
        <v>181</v>
      </c>
      <c r="B470" t="s">
        <v>208</v>
      </c>
      <c r="C470" t="s">
        <v>119</v>
      </c>
      <c r="D470" t="s">
        <v>119</v>
      </c>
      <c r="E470">
        <v>557</v>
      </c>
      <c r="F470" t="s">
        <v>533</v>
      </c>
      <c r="G470" t="s">
        <v>187</v>
      </c>
      <c r="H470" t="s">
        <v>88</v>
      </c>
      <c r="I470" t="s">
        <v>266</v>
      </c>
      <c r="J470">
        <v>194</v>
      </c>
      <c r="K470">
        <v>250</v>
      </c>
      <c r="L470">
        <v>56</v>
      </c>
      <c r="M470">
        <v>10</v>
      </c>
      <c r="N470">
        <v>29</v>
      </c>
      <c r="O470">
        <v>37</v>
      </c>
      <c r="P470">
        <v>54</v>
      </c>
      <c r="Q470">
        <v>52</v>
      </c>
      <c r="R470">
        <v>0</v>
      </c>
    </row>
    <row r="471" spans="1:18" x14ac:dyDescent="0.25">
      <c r="A471" t="s">
        <v>181</v>
      </c>
      <c r="B471" t="s">
        <v>208</v>
      </c>
      <c r="C471" t="s">
        <v>119</v>
      </c>
      <c r="D471" t="s">
        <v>119</v>
      </c>
      <c r="E471">
        <v>558</v>
      </c>
      <c r="F471" t="s">
        <v>99</v>
      </c>
      <c r="G471" t="s">
        <v>187</v>
      </c>
      <c r="H471" t="s">
        <v>88</v>
      </c>
      <c r="I471" t="s">
        <v>266</v>
      </c>
      <c r="J471">
        <v>179</v>
      </c>
      <c r="K471">
        <v>250</v>
      </c>
      <c r="L471">
        <v>71</v>
      </c>
      <c r="M471">
        <v>10</v>
      </c>
      <c r="N471">
        <v>36</v>
      </c>
      <c r="O471">
        <v>32</v>
      </c>
      <c r="P471">
        <v>56</v>
      </c>
      <c r="Q471">
        <v>36</v>
      </c>
      <c r="R471">
        <v>0</v>
      </c>
    </row>
    <row r="472" spans="1:18" x14ac:dyDescent="0.25">
      <c r="A472" t="s">
        <v>181</v>
      </c>
      <c r="B472" t="s">
        <v>208</v>
      </c>
      <c r="C472" t="s">
        <v>119</v>
      </c>
      <c r="D472" t="s">
        <v>119</v>
      </c>
      <c r="E472">
        <v>561</v>
      </c>
      <c r="F472" t="s">
        <v>500</v>
      </c>
      <c r="G472" t="s">
        <v>187</v>
      </c>
      <c r="H472" t="s">
        <v>88</v>
      </c>
      <c r="I472" t="s">
        <v>266</v>
      </c>
      <c r="J472">
        <v>249</v>
      </c>
      <c r="K472">
        <v>250</v>
      </c>
      <c r="L472">
        <v>1</v>
      </c>
      <c r="M472">
        <v>20</v>
      </c>
      <c r="N472">
        <v>41</v>
      </c>
      <c r="O472">
        <v>42</v>
      </c>
      <c r="P472">
        <v>69</v>
      </c>
      <c r="Q472">
        <v>57</v>
      </c>
      <c r="R472">
        <v>0</v>
      </c>
    </row>
    <row r="473" spans="1:18" x14ac:dyDescent="0.25">
      <c r="A473" t="s">
        <v>181</v>
      </c>
      <c r="B473" t="s">
        <v>208</v>
      </c>
      <c r="C473" t="s">
        <v>119</v>
      </c>
      <c r="D473" t="s">
        <v>119</v>
      </c>
      <c r="E473">
        <v>623</v>
      </c>
      <c r="F473" t="s">
        <v>972</v>
      </c>
      <c r="G473" t="s">
        <v>186</v>
      </c>
      <c r="H473" t="s">
        <v>54</v>
      </c>
      <c r="I473" t="s">
        <v>266</v>
      </c>
      <c r="J473">
        <v>98</v>
      </c>
      <c r="K473">
        <v>100</v>
      </c>
      <c r="L473">
        <v>2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</row>
    <row r="474" spans="1:18" x14ac:dyDescent="0.25">
      <c r="A474" t="s">
        <v>181</v>
      </c>
      <c r="B474" t="s">
        <v>208</v>
      </c>
      <c r="C474" t="s">
        <v>119</v>
      </c>
      <c r="D474" t="s">
        <v>119</v>
      </c>
      <c r="E474">
        <v>759</v>
      </c>
      <c r="F474" t="s">
        <v>855</v>
      </c>
      <c r="G474" t="s">
        <v>186</v>
      </c>
      <c r="H474" t="s">
        <v>86</v>
      </c>
      <c r="I474" t="s">
        <v>266</v>
      </c>
      <c r="J474">
        <v>192</v>
      </c>
      <c r="K474">
        <v>368</v>
      </c>
      <c r="L474">
        <v>176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</row>
    <row r="475" spans="1:18" x14ac:dyDescent="0.25">
      <c r="A475" t="s">
        <v>181</v>
      </c>
      <c r="B475" t="s">
        <v>208</v>
      </c>
      <c r="C475" t="s">
        <v>119</v>
      </c>
      <c r="D475" t="s">
        <v>119</v>
      </c>
      <c r="E475">
        <v>760</v>
      </c>
      <c r="F475" t="s">
        <v>724</v>
      </c>
      <c r="G475" t="s">
        <v>186</v>
      </c>
      <c r="H475" t="s">
        <v>86</v>
      </c>
      <c r="I475" t="s">
        <v>266</v>
      </c>
      <c r="J475">
        <v>143</v>
      </c>
      <c r="K475">
        <v>368</v>
      </c>
      <c r="L475">
        <v>225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</row>
    <row r="476" spans="1:18" x14ac:dyDescent="0.25">
      <c r="A476" t="s">
        <v>181</v>
      </c>
      <c r="B476" t="s">
        <v>208</v>
      </c>
      <c r="C476" t="s">
        <v>119</v>
      </c>
      <c r="D476" t="s">
        <v>119</v>
      </c>
      <c r="E476">
        <v>763</v>
      </c>
      <c r="F476" t="s">
        <v>878</v>
      </c>
      <c r="G476" t="s">
        <v>186</v>
      </c>
      <c r="H476" t="s">
        <v>86</v>
      </c>
      <c r="I476" t="s">
        <v>266</v>
      </c>
      <c r="J476">
        <v>220</v>
      </c>
      <c r="K476">
        <v>368</v>
      </c>
      <c r="L476">
        <v>148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</row>
    <row r="477" spans="1:18" x14ac:dyDescent="0.25">
      <c r="A477" t="s">
        <v>181</v>
      </c>
      <c r="B477" t="s">
        <v>208</v>
      </c>
      <c r="C477" t="s">
        <v>119</v>
      </c>
      <c r="D477" t="s">
        <v>119</v>
      </c>
      <c r="E477">
        <v>1375</v>
      </c>
      <c r="F477" t="s">
        <v>591</v>
      </c>
      <c r="G477" t="s">
        <v>186</v>
      </c>
      <c r="H477" t="s">
        <v>86</v>
      </c>
      <c r="I477" t="s">
        <v>266</v>
      </c>
      <c r="J477">
        <v>245</v>
      </c>
      <c r="K477">
        <v>368</v>
      </c>
      <c r="L477">
        <v>123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</row>
    <row r="478" spans="1:18" x14ac:dyDescent="0.25">
      <c r="A478" t="s">
        <v>181</v>
      </c>
      <c r="B478" t="s">
        <v>208</v>
      </c>
      <c r="C478" t="s">
        <v>119</v>
      </c>
      <c r="D478" t="s">
        <v>119</v>
      </c>
      <c r="E478">
        <v>1376</v>
      </c>
      <c r="F478" t="s">
        <v>592</v>
      </c>
      <c r="G478" t="s">
        <v>186</v>
      </c>
      <c r="H478" t="s">
        <v>86</v>
      </c>
      <c r="I478" t="s">
        <v>266</v>
      </c>
      <c r="J478">
        <v>220</v>
      </c>
      <c r="K478">
        <v>368</v>
      </c>
      <c r="L478">
        <v>148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</row>
    <row r="479" spans="1:18" x14ac:dyDescent="0.25">
      <c r="A479" t="s">
        <v>181</v>
      </c>
      <c r="B479" t="s">
        <v>208</v>
      </c>
      <c r="C479" t="s">
        <v>119</v>
      </c>
      <c r="D479" t="s">
        <v>119</v>
      </c>
      <c r="E479">
        <v>1609</v>
      </c>
      <c r="F479" t="s">
        <v>1316</v>
      </c>
      <c r="G479" t="s">
        <v>187</v>
      </c>
      <c r="H479" t="s">
        <v>58</v>
      </c>
      <c r="I479" t="s">
        <v>266</v>
      </c>
      <c r="J479">
        <v>140</v>
      </c>
      <c r="K479">
        <v>157</v>
      </c>
      <c r="L479">
        <v>17</v>
      </c>
      <c r="M479">
        <v>4</v>
      </c>
      <c r="N479">
        <v>20</v>
      </c>
      <c r="O479">
        <v>25</v>
      </c>
      <c r="P479">
        <v>28</v>
      </c>
      <c r="Q479">
        <v>46</v>
      </c>
      <c r="R479">
        <v>0</v>
      </c>
    </row>
    <row r="480" spans="1:18" x14ac:dyDescent="0.25">
      <c r="A480" t="s">
        <v>181</v>
      </c>
      <c r="B480" t="s">
        <v>208</v>
      </c>
      <c r="C480" t="s">
        <v>119</v>
      </c>
      <c r="D480" t="s">
        <v>119</v>
      </c>
      <c r="E480">
        <v>1610</v>
      </c>
      <c r="F480" t="s">
        <v>1304</v>
      </c>
      <c r="G480" t="s">
        <v>187</v>
      </c>
      <c r="H480" t="s">
        <v>58</v>
      </c>
      <c r="I480" t="s">
        <v>266</v>
      </c>
      <c r="J480">
        <v>149</v>
      </c>
      <c r="K480">
        <v>154</v>
      </c>
      <c r="L480">
        <v>5</v>
      </c>
      <c r="M480">
        <v>6</v>
      </c>
      <c r="N480">
        <v>16</v>
      </c>
      <c r="O480">
        <v>42</v>
      </c>
      <c r="P480">
        <v>42</v>
      </c>
      <c r="Q480">
        <v>33</v>
      </c>
      <c r="R480">
        <v>0</v>
      </c>
    </row>
    <row r="481" spans="1:18" x14ac:dyDescent="0.25">
      <c r="A481" t="s">
        <v>181</v>
      </c>
      <c r="B481" t="s">
        <v>208</v>
      </c>
      <c r="C481" t="s">
        <v>119</v>
      </c>
      <c r="D481" t="s">
        <v>119</v>
      </c>
      <c r="E481">
        <v>1611</v>
      </c>
      <c r="F481" t="s">
        <v>1320</v>
      </c>
      <c r="G481" t="s">
        <v>187</v>
      </c>
      <c r="H481" t="s">
        <v>58</v>
      </c>
      <c r="I481" t="s">
        <v>266</v>
      </c>
      <c r="J481">
        <v>201</v>
      </c>
      <c r="K481">
        <v>203</v>
      </c>
      <c r="L481">
        <v>2</v>
      </c>
      <c r="M481">
        <v>5</v>
      </c>
      <c r="N481">
        <v>18</v>
      </c>
      <c r="O481">
        <v>39</v>
      </c>
      <c r="P481">
        <v>67</v>
      </c>
      <c r="Q481">
        <v>58</v>
      </c>
      <c r="R481">
        <v>0</v>
      </c>
    </row>
    <row r="482" spans="1:18" x14ac:dyDescent="0.25">
      <c r="A482" t="s">
        <v>181</v>
      </c>
      <c r="B482" t="s">
        <v>208</v>
      </c>
      <c r="C482" t="s">
        <v>119</v>
      </c>
      <c r="D482" t="s">
        <v>119</v>
      </c>
      <c r="E482">
        <v>1612</v>
      </c>
      <c r="F482" t="s">
        <v>1264</v>
      </c>
      <c r="G482" t="s">
        <v>187</v>
      </c>
      <c r="H482" t="s">
        <v>58</v>
      </c>
      <c r="I482" t="s">
        <v>266</v>
      </c>
      <c r="J482">
        <v>233</v>
      </c>
      <c r="K482">
        <v>253</v>
      </c>
      <c r="L482">
        <v>20</v>
      </c>
      <c r="M482">
        <v>1</v>
      </c>
      <c r="N482">
        <v>29</v>
      </c>
      <c r="O482">
        <v>56</v>
      </c>
      <c r="P482">
        <v>58</v>
      </c>
      <c r="Q482">
        <v>73</v>
      </c>
      <c r="R482">
        <v>0</v>
      </c>
    </row>
    <row r="483" spans="1:18" x14ac:dyDescent="0.25">
      <c r="A483" t="s">
        <v>181</v>
      </c>
      <c r="B483" t="s">
        <v>208</v>
      </c>
      <c r="C483" t="s">
        <v>119</v>
      </c>
      <c r="D483" t="s">
        <v>119</v>
      </c>
      <c r="E483">
        <v>1613</v>
      </c>
      <c r="F483" t="s">
        <v>1308</v>
      </c>
      <c r="G483" t="s">
        <v>187</v>
      </c>
      <c r="H483" t="s">
        <v>58</v>
      </c>
      <c r="I483" t="s">
        <v>266</v>
      </c>
      <c r="J483">
        <v>0</v>
      </c>
      <c r="K483">
        <v>110</v>
      </c>
      <c r="L483">
        <v>110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</row>
    <row r="484" spans="1:18" x14ac:dyDescent="0.25">
      <c r="A484" t="s">
        <v>181</v>
      </c>
      <c r="B484" t="s">
        <v>208</v>
      </c>
      <c r="C484" t="s">
        <v>119</v>
      </c>
      <c r="D484" t="s">
        <v>119</v>
      </c>
      <c r="E484">
        <v>1670</v>
      </c>
      <c r="F484" t="s">
        <v>421</v>
      </c>
      <c r="G484" t="s">
        <v>187</v>
      </c>
      <c r="H484" t="s">
        <v>84</v>
      </c>
      <c r="I484" t="s">
        <v>266</v>
      </c>
      <c r="J484">
        <v>50</v>
      </c>
      <c r="K484">
        <v>60</v>
      </c>
      <c r="L484">
        <v>10</v>
      </c>
      <c r="M484">
        <v>0</v>
      </c>
      <c r="N484">
        <v>7</v>
      </c>
      <c r="O484">
        <v>9</v>
      </c>
      <c r="P484">
        <v>13</v>
      </c>
      <c r="Q484">
        <v>14</v>
      </c>
      <c r="R484">
        <v>0</v>
      </c>
    </row>
    <row r="485" spans="1:18" x14ac:dyDescent="0.25">
      <c r="A485" t="s">
        <v>181</v>
      </c>
      <c r="B485" t="s">
        <v>208</v>
      </c>
      <c r="C485" t="s">
        <v>119</v>
      </c>
      <c r="D485" t="s">
        <v>119</v>
      </c>
      <c r="E485">
        <v>1711</v>
      </c>
      <c r="F485" t="s">
        <v>373</v>
      </c>
      <c r="G485" t="s">
        <v>186</v>
      </c>
      <c r="H485" t="s">
        <v>85</v>
      </c>
      <c r="I485" t="s">
        <v>266</v>
      </c>
      <c r="J485">
        <v>91</v>
      </c>
      <c r="K485">
        <v>368</v>
      </c>
      <c r="L485">
        <v>277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</row>
    <row r="486" spans="1:18" x14ac:dyDescent="0.25">
      <c r="A486" t="s">
        <v>181</v>
      </c>
      <c r="B486" t="s">
        <v>208</v>
      </c>
      <c r="C486" t="s">
        <v>119</v>
      </c>
      <c r="D486" t="s">
        <v>740</v>
      </c>
      <c r="E486">
        <v>45</v>
      </c>
      <c r="F486" t="s">
        <v>1150</v>
      </c>
      <c r="G486" t="s">
        <v>186</v>
      </c>
      <c r="H486" t="s">
        <v>86</v>
      </c>
      <c r="I486" t="s">
        <v>266</v>
      </c>
      <c r="J486">
        <v>241</v>
      </c>
      <c r="K486">
        <v>368</v>
      </c>
      <c r="L486">
        <v>127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</row>
    <row r="487" spans="1:18" x14ac:dyDescent="0.25">
      <c r="A487" t="s">
        <v>181</v>
      </c>
      <c r="B487" t="s">
        <v>208</v>
      </c>
      <c r="C487" t="s">
        <v>119</v>
      </c>
      <c r="D487" t="s">
        <v>740</v>
      </c>
      <c r="E487">
        <v>95</v>
      </c>
      <c r="F487" t="s">
        <v>1236</v>
      </c>
      <c r="G487" t="s">
        <v>186</v>
      </c>
      <c r="H487" t="s">
        <v>85</v>
      </c>
      <c r="I487" t="s">
        <v>266</v>
      </c>
      <c r="J487">
        <v>351</v>
      </c>
      <c r="K487">
        <v>368</v>
      </c>
      <c r="L487">
        <v>17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</row>
    <row r="488" spans="1:18" x14ac:dyDescent="0.25">
      <c r="A488" t="s">
        <v>181</v>
      </c>
      <c r="B488" t="s">
        <v>208</v>
      </c>
      <c r="C488" t="s">
        <v>119</v>
      </c>
      <c r="D488" t="s">
        <v>740</v>
      </c>
      <c r="E488">
        <v>248</v>
      </c>
      <c r="F488" t="s">
        <v>742</v>
      </c>
      <c r="G488" t="s">
        <v>187</v>
      </c>
      <c r="H488" t="s">
        <v>88</v>
      </c>
      <c r="I488" t="s">
        <v>266</v>
      </c>
      <c r="J488">
        <v>214</v>
      </c>
      <c r="K488">
        <v>250</v>
      </c>
      <c r="L488">
        <v>36</v>
      </c>
      <c r="M488">
        <v>9</v>
      </c>
      <c r="N488">
        <v>32</v>
      </c>
      <c r="O488">
        <v>51</v>
      </c>
      <c r="P488">
        <v>56</v>
      </c>
      <c r="Q488">
        <v>52</v>
      </c>
      <c r="R488">
        <v>0</v>
      </c>
    </row>
    <row r="489" spans="1:18" x14ac:dyDescent="0.25">
      <c r="A489" t="s">
        <v>181</v>
      </c>
      <c r="B489" t="s">
        <v>208</v>
      </c>
      <c r="C489" t="s">
        <v>119</v>
      </c>
      <c r="D489" t="s">
        <v>740</v>
      </c>
      <c r="E489">
        <v>1614</v>
      </c>
      <c r="F489" t="s">
        <v>1270</v>
      </c>
      <c r="G489" t="s">
        <v>187</v>
      </c>
      <c r="H489" t="s">
        <v>66</v>
      </c>
      <c r="I489" t="s">
        <v>266</v>
      </c>
      <c r="J489">
        <v>86</v>
      </c>
      <c r="K489">
        <v>87</v>
      </c>
      <c r="L489">
        <v>1</v>
      </c>
      <c r="M489">
        <v>5</v>
      </c>
      <c r="N489">
        <v>15</v>
      </c>
      <c r="O489">
        <v>20</v>
      </c>
      <c r="P489">
        <v>21</v>
      </c>
      <c r="Q489">
        <v>20</v>
      </c>
      <c r="R489">
        <v>0</v>
      </c>
    </row>
    <row r="490" spans="1:18" x14ac:dyDescent="0.25">
      <c r="A490" t="s">
        <v>181</v>
      </c>
      <c r="B490" t="s">
        <v>208</v>
      </c>
      <c r="C490" t="s">
        <v>119</v>
      </c>
      <c r="D490" t="s">
        <v>427</v>
      </c>
      <c r="E490">
        <v>1686</v>
      </c>
      <c r="F490" t="s">
        <v>429</v>
      </c>
      <c r="G490" t="s">
        <v>187</v>
      </c>
      <c r="H490" t="s">
        <v>66</v>
      </c>
      <c r="I490" t="s">
        <v>266</v>
      </c>
      <c r="J490">
        <v>219</v>
      </c>
      <c r="K490">
        <v>226</v>
      </c>
      <c r="L490">
        <v>7</v>
      </c>
      <c r="M490">
        <v>19</v>
      </c>
      <c r="N490">
        <v>34</v>
      </c>
      <c r="O490">
        <v>49</v>
      </c>
      <c r="P490">
        <v>52</v>
      </c>
      <c r="Q490">
        <v>49</v>
      </c>
      <c r="R490">
        <v>0</v>
      </c>
    </row>
    <row r="491" spans="1:18" x14ac:dyDescent="0.25">
      <c r="A491" t="s">
        <v>181</v>
      </c>
      <c r="B491" t="s">
        <v>209</v>
      </c>
      <c r="C491" t="s">
        <v>105</v>
      </c>
      <c r="D491" t="s">
        <v>489</v>
      </c>
      <c r="E491">
        <v>530</v>
      </c>
      <c r="F491" t="s">
        <v>489</v>
      </c>
      <c r="G491" t="s">
        <v>187</v>
      </c>
      <c r="H491" t="s">
        <v>88</v>
      </c>
      <c r="I491" t="s">
        <v>266</v>
      </c>
      <c r="J491">
        <v>177</v>
      </c>
      <c r="K491">
        <v>250</v>
      </c>
      <c r="L491">
        <v>73</v>
      </c>
      <c r="M491">
        <v>12</v>
      </c>
      <c r="N491">
        <v>31</v>
      </c>
      <c r="O491">
        <v>39</v>
      </c>
      <c r="P491">
        <v>52</v>
      </c>
      <c r="Q491">
        <v>37</v>
      </c>
      <c r="R491">
        <v>0</v>
      </c>
    </row>
    <row r="492" spans="1:18" x14ac:dyDescent="0.25">
      <c r="A492" t="s">
        <v>181</v>
      </c>
      <c r="B492" t="s">
        <v>209</v>
      </c>
      <c r="C492" t="s">
        <v>105</v>
      </c>
      <c r="D492" t="s">
        <v>489</v>
      </c>
      <c r="E492">
        <v>1083</v>
      </c>
      <c r="F492" t="s">
        <v>589</v>
      </c>
      <c r="G492" t="s">
        <v>186</v>
      </c>
      <c r="H492" t="s">
        <v>86</v>
      </c>
      <c r="I492" t="s">
        <v>266</v>
      </c>
      <c r="J492">
        <v>272</v>
      </c>
      <c r="K492">
        <v>368</v>
      </c>
      <c r="L492">
        <v>96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</row>
    <row r="493" spans="1:18" x14ac:dyDescent="0.25">
      <c r="A493" t="s">
        <v>181</v>
      </c>
      <c r="B493" t="s">
        <v>209</v>
      </c>
      <c r="C493" t="s">
        <v>105</v>
      </c>
      <c r="D493" t="s">
        <v>489</v>
      </c>
      <c r="E493">
        <v>1084</v>
      </c>
      <c r="F493" t="s">
        <v>367</v>
      </c>
      <c r="G493" t="s">
        <v>186</v>
      </c>
      <c r="H493" t="s">
        <v>86</v>
      </c>
      <c r="I493" t="s">
        <v>266</v>
      </c>
      <c r="J493">
        <v>265</v>
      </c>
      <c r="K493">
        <v>368</v>
      </c>
      <c r="L493">
        <v>103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</row>
    <row r="494" spans="1:18" x14ac:dyDescent="0.25">
      <c r="A494" t="s">
        <v>181</v>
      </c>
      <c r="B494" t="s">
        <v>209</v>
      </c>
      <c r="C494" t="s">
        <v>105</v>
      </c>
      <c r="D494" t="s">
        <v>594</v>
      </c>
      <c r="E494">
        <v>1087</v>
      </c>
      <c r="F494" t="s">
        <v>596</v>
      </c>
      <c r="G494" t="s">
        <v>186</v>
      </c>
      <c r="H494" t="s">
        <v>86</v>
      </c>
      <c r="I494" t="s">
        <v>266</v>
      </c>
      <c r="J494">
        <v>311</v>
      </c>
      <c r="K494">
        <v>368</v>
      </c>
      <c r="L494">
        <v>57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</row>
    <row r="495" spans="1:18" x14ac:dyDescent="0.25">
      <c r="A495" t="s">
        <v>181</v>
      </c>
      <c r="B495" t="s">
        <v>209</v>
      </c>
      <c r="C495" t="s">
        <v>105</v>
      </c>
      <c r="D495" t="s">
        <v>594</v>
      </c>
      <c r="E495">
        <v>1088</v>
      </c>
      <c r="F495" t="s">
        <v>599</v>
      </c>
      <c r="G495" t="s">
        <v>186</v>
      </c>
      <c r="H495" t="s">
        <v>86</v>
      </c>
      <c r="I495" t="s">
        <v>266</v>
      </c>
      <c r="J495">
        <v>236</v>
      </c>
      <c r="K495">
        <v>368</v>
      </c>
      <c r="L495">
        <v>132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</row>
    <row r="496" spans="1:18" x14ac:dyDescent="0.25">
      <c r="A496" t="s">
        <v>181</v>
      </c>
      <c r="B496" t="s">
        <v>209</v>
      </c>
      <c r="C496" t="s">
        <v>105</v>
      </c>
      <c r="D496" t="s">
        <v>105</v>
      </c>
      <c r="E496">
        <v>14</v>
      </c>
      <c r="F496" t="s">
        <v>1171</v>
      </c>
      <c r="G496" t="s">
        <v>187</v>
      </c>
      <c r="H496" t="s">
        <v>88</v>
      </c>
      <c r="I496" t="s">
        <v>266</v>
      </c>
      <c r="J496">
        <v>193</v>
      </c>
      <c r="K496">
        <v>250</v>
      </c>
      <c r="L496">
        <v>57</v>
      </c>
      <c r="M496">
        <v>12</v>
      </c>
      <c r="N496">
        <v>22</v>
      </c>
      <c r="O496">
        <v>44</v>
      </c>
      <c r="P496">
        <v>53</v>
      </c>
      <c r="Q496">
        <v>52</v>
      </c>
      <c r="R496">
        <v>0</v>
      </c>
    </row>
    <row r="497" spans="1:18" x14ac:dyDescent="0.25">
      <c r="A497" t="s">
        <v>181</v>
      </c>
      <c r="B497" t="s">
        <v>209</v>
      </c>
      <c r="C497" t="s">
        <v>105</v>
      </c>
      <c r="D497" t="s">
        <v>105</v>
      </c>
      <c r="E497">
        <v>141</v>
      </c>
      <c r="F497" t="s">
        <v>1220</v>
      </c>
      <c r="G497" t="s">
        <v>187</v>
      </c>
      <c r="H497" t="s">
        <v>89</v>
      </c>
      <c r="I497" t="s">
        <v>266</v>
      </c>
      <c r="J497">
        <v>149</v>
      </c>
      <c r="K497">
        <v>165</v>
      </c>
      <c r="L497">
        <v>16</v>
      </c>
      <c r="M497">
        <v>0</v>
      </c>
      <c r="N497">
        <v>0</v>
      </c>
      <c r="O497">
        <v>27</v>
      </c>
      <c r="P497">
        <v>52</v>
      </c>
      <c r="Q497">
        <v>49</v>
      </c>
      <c r="R497">
        <v>0</v>
      </c>
    </row>
    <row r="498" spans="1:18" x14ac:dyDescent="0.25">
      <c r="A498" t="s">
        <v>181</v>
      </c>
      <c r="B498" t="s">
        <v>209</v>
      </c>
      <c r="C498" t="s">
        <v>105</v>
      </c>
      <c r="D498" t="s">
        <v>105</v>
      </c>
      <c r="E498">
        <v>142</v>
      </c>
      <c r="F498" t="s">
        <v>1221</v>
      </c>
      <c r="G498" t="s">
        <v>187</v>
      </c>
      <c r="H498" t="s">
        <v>89</v>
      </c>
      <c r="I498" t="s">
        <v>266</v>
      </c>
      <c r="J498">
        <v>110</v>
      </c>
      <c r="K498">
        <v>117</v>
      </c>
      <c r="L498">
        <v>7</v>
      </c>
      <c r="M498">
        <v>0</v>
      </c>
      <c r="N498">
        <v>6</v>
      </c>
      <c r="O498">
        <v>19</v>
      </c>
      <c r="P498">
        <v>42</v>
      </c>
      <c r="Q498">
        <v>35</v>
      </c>
      <c r="R498">
        <v>0</v>
      </c>
    </row>
    <row r="499" spans="1:18" x14ac:dyDescent="0.25">
      <c r="A499" t="s">
        <v>181</v>
      </c>
      <c r="B499" t="s">
        <v>209</v>
      </c>
      <c r="C499" t="s">
        <v>105</v>
      </c>
      <c r="D499" t="s">
        <v>105</v>
      </c>
      <c r="E499">
        <v>143</v>
      </c>
      <c r="F499" t="s">
        <v>1222</v>
      </c>
      <c r="G499" t="s">
        <v>187</v>
      </c>
      <c r="H499" t="s">
        <v>89</v>
      </c>
      <c r="I499" t="s">
        <v>266</v>
      </c>
      <c r="J499">
        <v>83</v>
      </c>
      <c r="K499">
        <v>94</v>
      </c>
      <c r="L499">
        <v>11</v>
      </c>
      <c r="M499">
        <v>0</v>
      </c>
      <c r="N499">
        <v>9</v>
      </c>
      <c r="O499">
        <v>16</v>
      </c>
      <c r="P499">
        <v>27</v>
      </c>
      <c r="Q499">
        <v>26</v>
      </c>
      <c r="R499">
        <v>0</v>
      </c>
    </row>
    <row r="500" spans="1:18" x14ac:dyDescent="0.25">
      <c r="A500" t="s">
        <v>181</v>
      </c>
      <c r="B500" t="s">
        <v>209</v>
      </c>
      <c r="C500" t="s">
        <v>105</v>
      </c>
      <c r="D500" t="s">
        <v>105</v>
      </c>
      <c r="E500">
        <v>198</v>
      </c>
      <c r="F500" t="s">
        <v>1124</v>
      </c>
      <c r="G500" t="s">
        <v>186</v>
      </c>
      <c r="H500" t="s">
        <v>86</v>
      </c>
      <c r="I500" t="s">
        <v>266</v>
      </c>
      <c r="J500">
        <v>188</v>
      </c>
      <c r="K500">
        <v>368</v>
      </c>
      <c r="L500">
        <v>180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</row>
    <row r="501" spans="1:18" x14ac:dyDescent="0.25">
      <c r="A501" t="s">
        <v>181</v>
      </c>
      <c r="B501" t="s">
        <v>209</v>
      </c>
      <c r="C501" t="s">
        <v>105</v>
      </c>
      <c r="D501" t="s">
        <v>105</v>
      </c>
      <c r="E501">
        <v>199</v>
      </c>
      <c r="F501" t="s">
        <v>1125</v>
      </c>
      <c r="G501" t="s">
        <v>186</v>
      </c>
      <c r="H501" t="s">
        <v>86</v>
      </c>
      <c r="I501" t="s">
        <v>266</v>
      </c>
      <c r="J501">
        <v>209</v>
      </c>
      <c r="K501">
        <v>368</v>
      </c>
      <c r="L501">
        <v>159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</row>
    <row r="502" spans="1:18" x14ac:dyDescent="0.25">
      <c r="A502" t="s">
        <v>181</v>
      </c>
      <c r="B502" t="s">
        <v>209</v>
      </c>
      <c r="C502" t="s">
        <v>105</v>
      </c>
      <c r="D502" t="s">
        <v>105</v>
      </c>
      <c r="E502">
        <v>301</v>
      </c>
      <c r="F502" t="s">
        <v>579</v>
      </c>
      <c r="G502" t="s">
        <v>186</v>
      </c>
      <c r="H502" t="s">
        <v>86</v>
      </c>
      <c r="I502" t="s">
        <v>266</v>
      </c>
      <c r="J502">
        <v>111</v>
      </c>
      <c r="K502">
        <v>368</v>
      </c>
      <c r="L502">
        <v>257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</row>
    <row r="503" spans="1:18" x14ac:dyDescent="0.25">
      <c r="A503" t="s">
        <v>181</v>
      </c>
      <c r="B503" t="s">
        <v>209</v>
      </c>
      <c r="C503" t="s">
        <v>105</v>
      </c>
      <c r="D503" t="s">
        <v>105</v>
      </c>
      <c r="E503">
        <v>303</v>
      </c>
      <c r="F503" t="s">
        <v>890</v>
      </c>
      <c r="G503" t="s">
        <v>187</v>
      </c>
      <c r="H503" t="s">
        <v>88</v>
      </c>
      <c r="I503" t="s">
        <v>266</v>
      </c>
      <c r="J503">
        <v>226</v>
      </c>
      <c r="K503">
        <v>250</v>
      </c>
      <c r="L503">
        <v>24</v>
      </c>
      <c r="M503">
        <v>11</v>
      </c>
      <c r="N503">
        <v>35</v>
      </c>
      <c r="O503">
        <v>58</v>
      </c>
      <c r="P503">
        <v>43</v>
      </c>
      <c r="Q503">
        <v>72</v>
      </c>
      <c r="R503">
        <v>0</v>
      </c>
    </row>
    <row r="504" spans="1:18" x14ac:dyDescent="0.25">
      <c r="A504" t="s">
        <v>181</v>
      </c>
      <c r="B504" t="s">
        <v>209</v>
      </c>
      <c r="C504" t="s">
        <v>105</v>
      </c>
      <c r="D504" t="s">
        <v>105</v>
      </c>
      <c r="E504">
        <v>304</v>
      </c>
      <c r="F504" t="s">
        <v>941</v>
      </c>
      <c r="G504" t="s">
        <v>186</v>
      </c>
      <c r="H504" t="s">
        <v>86</v>
      </c>
      <c r="I504" t="s">
        <v>266</v>
      </c>
      <c r="J504">
        <v>212</v>
      </c>
      <c r="K504">
        <v>368</v>
      </c>
      <c r="L504">
        <v>156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</row>
    <row r="505" spans="1:18" x14ac:dyDescent="0.25">
      <c r="A505" t="s">
        <v>181</v>
      </c>
      <c r="B505" t="s">
        <v>209</v>
      </c>
      <c r="C505" t="s">
        <v>105</v>
      </c>
      <c r="D505" t="s">
        <v>105</v>
      </c>
      <c r="E505">
        <v>305</v>
      </c>
      <c r="F505" t="s">
        <v>942</v>
      </c>
      <c r="G505" t="s">
        <v>186</v>
      </c>
      <c r="H505" t="s">
        <v>86</v>
      </c>
      <c r="I505" t="s">
        <v>266</v>
      </c>
      <c r="J505">
        <v>202</v>
      </c>
      <c r="K505">
        <v>368</v>
      </c>
      <c r="L505">
        <v>166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</row>
    <row r="506" spans="1:18" x14ac:dyDescent="0.25">
      <c r="A506" t="s">
        <v>181</v>
      </c>
      <c r="B506" t="s">
        <v>209</v>
      </c>
      <c r="C506" t="s">
        <v>105</v>
      </c>
      <c r="D506" t="s">
        <v>105</v>
      </c>
      <c r="E506">
        <v>306</v>
      </c>
      <c r="F506" t="s">
        <v>891</v>
      </c>
      <c r="G506" t="s">
        <v>186</v>
      </c>
      <c r="H506" t="s">
        <v>86</v>
      </c>
      <c r="I506" t="s">
        <v>266</v>
      </c>
      <c r="J506">
        <v>214</v>
      </c>
      <c r="K506">
        <v>368</v>
      </c>
      <c r="L506">
        <v>154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</row>
    <row r="507" spans="1:18" x14ac:dyDescent="0.25">
      <c r="A507" t="s">
        <v>181</v>
      </c>
      <c r="B507" t="s">
        <v>209</v>
      </c>
      <c r="C507" t="s">
        <v>105</v>
      </c>
      <c r="D507" t="s">
        <v>105</v>
      </c>
      <c r="E507">
        <v>749</v>
      </c>
      <c r="F507" t="s">
        <v>874</v>
      </c>
      <c r="G507" t="s">
        <v>186</v>
      </c>
      <c r="H507" t="s">
        <v>86</v>
      </c>
      <c r="I507" t="s">
        <v>266</v>
      </c>
      <c r="J507">
        <v>189</v>
      </c>
      <c r="K507">
        <v>368</v>
      </c>
      <c r="L507">
        <v>179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</row>
    <row r="508" spans="1:18" x14ac:dyDescent="0.25">
      <c r="A508" t="s">
        <v>181</v>
      </c>
      <c r="B508" t="s">
        <v>209</v>
      </c>
      <c r="C508" t="s">
        <v>105</v>
      </c>
      <c r="D508" t="s">
        <v>105</v>
      </c>
      <c r="E508">
        <v>756</v>
      </c>
      <c r="F508" t="s">
        <v>876</v>
      </c>
      <c r="G508" t="s">
        <v>186</v>
      </c>
      <c r="H508" t="s">
        <v>86</v>
      </c>
      <c r="I508" t="s">
        <v>266</v>
      </c>
      <c r="J508">
        <v>111</v>
      </c>
      <c r="K508">
        <v>368</v>
      </c>
      <c r="L508">
        <v>257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</row>
    <row r="509" spans="1:18" x14ac:dyDescent="0.25">
      <c r="A509" t="s">
        <v>181</v>
      </c>
      <c r="B509" t="s">
        <v>209</v>
      </c>
      <c r="C509" t="s">
        <v>105</v>
      </c>
      <c r="D509" t="s">
        <v>105</v>
      </c>
      <c r="E509">
        <v>1000</v>
      </c>
      <c r="F509" t="s">
        <v>707</v>
      </c>
      <c r="G509" t="s">
        <v>186</v>
      </c>
      <c r="H509" t="s">
        <v>86</v>
      </c>
      <c r="I509" t="s">
        <v>266</v>
      </c>
      <c r="J509">
        <v>173</v>
      </c>
      <c r="K509">
        <v>368</v>
      </c>
      <c r="L509">
        <v>195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</row>
    <row r="510" spans="1:18" x14ac:dyDescent="0.25">
      <c r="A510" t="s">
        <v>181</v>
      </c>
      <c r="B510" t="s">
        <v>209</v>
      </c>
      <c r="C510" t="s">
        <v>105</v>
      </c>
      <c r="D510" t="s">
        <v>105</v>
      </c>
      <c r="E510">
        <v>1607</v>
      </c>
      <c r="F510" t="s">
        <v>1294</v>
      </c>
      <c r="G510" t="s">
        <v>187</v>
      </c>
      <c r="H510" t="s">
        <v>66</v>
      </c>
      <c r="I510" t="s">
        <v>266</v>
      </c>
      <c r="J510">
        <v>89</v>
      </c>
      <c r="K510">
        <v>88</v>
      </c>
      <c r="L510">
        <v>-1</v>
      </c>
      <c r="M510">
        <v>5</v>
      </c>
      <c r="N510">
        <v>19</v>
      </c>
      <c r="O510">
        <v>18</v>
      </c>
      <c r="P510">
        <v>26</v>
      </c>
      <c r="Q510">
        <v>15</v>
      </c>
      <c r="R510">
        <v>0</v>
      </c>
    </row>
    <row r="511" spans="1:18" x14ac:dyDescent="0.25">
      <c r="A511" t="s">
        <v>182</v>
      </c>
      <c r="B511" t="s">
        <v>206</v>
      </c>
      <c r="C511" t="s">
        <v>96</v>
      </c>
      <c r="D511" t="s">
        <v>340</v>
      </c>
      <c r="E511">
        <v>1690</v>
      </c>
      <c r="F511" t="s">
        <v>340</v>
      </c>
      <c r="G511" t="s">
        <v>187</v>
      </c>
      <c r="H511" t="s">
        <v>84</v>
      </c>
      <c r="I511" t="s">
        <v>266</v>
      </c>
      <c r="J511">
        <v>76</v>
      </c>
      <c r="K511">
        <v>100</v>
      </c>
      <c r="L511">
        <v>24</v>
      </c>
      <c r="M511">
        <v>10</v>
      </c>
      <c r="N511">
        <v>13</v>
      </c>
      <c r="O511">
        <v>21</v>
      </c>
      <c r="P511">
        <v>26</v>
      </c>
      <c r="Q511">
        <v>6</v>
      </c>
      <c r="R511">
        <v>0</v>
      </c>
    </row>
    <row r="512" spans="1:18" x14ac:dyDescent="0.25">
      <c r="A512" t="s">
        <v>182</v>
      </c>
      <c r="B512" t="s">
        <v>206</v>
      </c>
      <c r="C512" t="s">
        <v>96</v>
      </c>
      <c r="D512" t="s">
        <v>357</v>
      </c>
      <c r="E512">
        <v>25</v>
      </c>
      <c r="F512" t="s">
        <v>1137</v>
      </c>
      <c r="G512" t="s">
        <v>187</v>
      </c>
      <c r="H512" t="s">
        <v>88</v>
      </c>
      <c r="I512" t="s">
        <v>266</v>
      </c>
      <c r="J512">
        <v>246</v>
      </c>
      <c r="K512">
        <v>250</v>
      </c>
      <c r="L512">
        <v>4</v>
      </c>
      <c r="M512">
        <v>15</v>
      </c>
      <c r="N512">
        <v>29</v>
      </c>
      <c r="O512">
        <v>56</v>
      </c>
      <c r="P512">
        <v>65</v>
      </c>
      <c r="Q512">
        <v>65</v>
      </c>
      <c r="R512">
        <v>0</v>
      </c>
    </row>
    <row r="513" spans="1:18" x14ac:dyDescent="0.25">
      <c r="A513" t="s">
        <v>182</v>
      </c>
      <c r="B513" t="s">
        <v>206</v>
      </c>
      <c r="C513" t="s">
        <v>96</v>
      </c>
      <c r="D513" t="s">
        <v>357</v>
      </c>
      <c r="E513">
        <v>29</v>
      </c>
      <c r="F513" t="s">
        <v>546</v>
      </c>
      <c r="G513" t="s">
        <v>187</v>
      </c>
      <c r="H513" t="s">
        <v>88</v>
      </c>
      <c r="I513" t="s">
        <v>266</v>
      </c>
      <c r="J513">
        <v>211</v>
      </c>
      <c r="K513">
        <v>250</v>
      </c>
      <c r="L513">
        <v>39</v>
      </c>
      <c r="M513">
        <v>14</v>
      </c>
      <c r="N513">
        <v>38</v>
      </c>
      <c r="O513">
        <v>50</v>
      </c>
      <c r="P513">
        <v>57</v>
      </c>
      <c r="Q513">
        <v>40</v>
      </c>
      <c r="R513">
        <v>0</v>
      </c>
    </row>
    <row r="514" spans="1:18" x14ac:dyDescent="0.25">
      <c r="A514" t="s">
        <v>182</v>
      </c>
      <c r="B514" t="s">
        <v>206</v>
      </c>
      <c r="C514" t="s">
        <v>96</v>
      </c>
      <c r="D514" t="s">
        <v>357</v>
      </c>
      <c r="E514">
        <v>37</v>
      </c>
      <c r="F514" t="s">
        <v>707</v>
      </c>
      <c r="G514" t="s">
        <v>187</v>
      </c>
      <c r="H514" t="s">
        <v>88</v>
      </c>
      <c r="I514" t="s">
        <v>266</v>
      </c>
      <c r="J514">
        <v>222</v>
      </c>
      <c r="K514">
        <v>250</v>
      </c>
      <c r="L514">
        <v>28</v>
      </c>
      <c r="M514">
        <v>14</v>
      </c>
      <c r="N514">
        <v>39</v>
      </c>
      <c r="O514">
        <v>38</v>
      </c>
      <c r="P514">
        <v>62</v>
      </c>
      <c r="Q514">
        <v>58</v>
      </c>
      <c r="R514">
        <v>0</v>
      </c>
    </row>
    <row r="515" spans="1:18" x14ac:dyDescent="0.25">
      <c r="A515" t="s">
        <v>182</v>
      </c>
      <c r="B515" t="s">
        <v>206</v>
      </c>
      <c r="C515" t="s">
        <v>96</v>
      </c>
      <c r="D515" t="s">
        <v>357</v>
      </c>
      <c r="E515">
        <v>146</v>
      </c>
      <c r="F515" t="s">
        <v>1239</v>
      </c>
      <c r="G515" t="s">
        <v>187</v>
      </c>
      <c r="H515" t="s">
        <v>89</v>
      </c>
      <c r="I515" t="s">
        <v>266</v>
      </c>
      <c r="J515">
        <v>148</v>
      </c>
      <c r="K515">
        <v>139</v>
      </c>
      <c r="L515">
        <v>-9</v>
      </c>
      <c r="M515">
        <v>5</v>
      </c>
      <c r="N515">
        <v>17</v>
      </c>
      <c r="O515">
        <v>21</v>
      </c>
      <c r="P515">
        <v>44</v>
      </c>
      <c r="Q515">
        <v>43</v>
      </c>
      <c r="R515">
        <v>0</v>
      </c>
    </row>
    <row r="516" spans="1:18" x14ac:dyDescent="0.25">
      <c r="A516" t="s">
        <v>182</v>
      </c>
      <c r="B516" t="s">
        <v>206</v>
      </c>
      <c r="C516" t="s">
        <v>96</v>
      </c>
      <c r="D516" t="s">
        <v>357</v>
      </c>
      <c r="E516">
        <v>159</v>
      </c>
      <c r="F516" t="s">
        <v>546</v>
      </c>
      <c r="G516" t="s">
        <v>186</v>
      </c>
      <c r="H516" t="s">
        <v>86</v>
      </c>
      <c r="I516" t="s">
        <v>266</v>
      </c>
      <c r="J516">
        <v>117</v>
      </c>
      <c r="K516">
        <v>368</v>
      </c>
      <c r="L516">
        <v>251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</row>
    <row r="517" spans="1:18" x14ac:dyDescent="0.25">
      <c r="A517" t="s">
        <v>182</v>
      </c>
      <c r="B517" t="s">
        <v>206</v>
      </c>
      <c r="C517" t="s">
        <v>96</v>
      </c>
      <c r="D517" t="s">
        <v>357</v>
      </c>
      <c r="E517">
        <v>160</v>
      </c>
      <c r="F517" t="s">
        <v>271</v>
      </c>
      <c r="G517" t="s">
        <v>186</v>
      </c>
      <c r="H517" t="s">
        <v>86</v>
      </c>
      <c r="I517" t="s">
        <v>266</v>
      </c>
      <c r="J517">
        <v>152</v>
      </c>
      <c r="K517">
        <v>368</v>
      </c>
      <c r="L517">
        <v>216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</row>
    <row r="518" spans="1:18" x14ac:dyDescent="0.25">
      <c r="A518" t="s">
        <v>182</v>
      </c>
      <c r="B518" t="s">
        <v>206</v>
      </c>
      <c r="C518" t="s">
        <v>96</v>
      </c>
      <c r="D518" t="s">
        <v>357</v>
      </c>
      <c r="E518">
        <v>161</v>
      </c>
      <c r="F518" t="s">
        <v>103</v>
      </c>
      <c r="G518" t="s">
        <v>186</v>
      </c>
      <c r="H518" t="s">
        <v>86</v>
      </c>
      <c r="I518" t="s">
        <v>266</v>
      </c>
      <c r="J518">
        <v>206</v>
      </c>
      <c r="K518">
        <v>368</v>
      </c>
      <c r="L518">
        <v>162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</row>
    <row r="519" spans="1:18" x14ac:dyDescent="0.25">
      <c r="A519" t="s">
        <v>182</v>
      </c>
      <c r="B519" t="s">
        <v>206</v>
      </c>
      <c r="C519" t="s">
        <v>96</v>
      </c>
      <c r="D519" t="s">
        <v>357</v>
      </c>
      <c r="E519">
        <v>202</v>
      </c>
      <c r="F519" t="s">
        <v>1137</v>
      </c>
      <c r="G519" t="s">
        <v>186</v>
      </c>
      <c r="H519" t="s">
        <v>86</v>
      </c>
      <c r="I519" t="s">
        <v>266</v>
      </c>
      <c r="J519">
        <v>151</v>
      </c>
      <c r="K519">
        <v>368</v>
      </c>
      <c r="L519">
        <v>217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</row>
    <row r="520" spans="1:18" x14ac:dyDescent="0.25">
      <c r="A520" t="s">
        <v>182</v>
      </c>
      <c r="B520" t="s">
        <v>206</v>
      </c>
      <c r="C520" t="s">
        <v>96</v>
      </c>
      <c r="D520" t="s">
        <v>357</v>
      </c>
      <c r="E520">
        <v>203</v>
      </c>
      <c r="F520" t="s">
        <v>1138</v>
      </c>
      <c r="G520" t="s">
        <v>186</v>
      </c>
      <c r="H520" t="s">
        <v>86</v>
      </c>
      <c r="I520" t="s">
        <v>266</v>
      </c>
      <c r="J520">
        <v>198</v>
      </c>
      <c r="K520">
        <v>368</v>
      </c>
      <c r="L520">
        <v>170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</row>
    <row r="521" spans="1:18" x14ac:dyDescent="0.25">
      <c r="A521" t="s">
        <v>182</v>
      </c>
      <c r="B521" t="s">
        <v>206</v>
      </c>
      <c r="C521" t="s">
        <v>96</v>
      </c>
      <c r="D521" t="s">
        <v>357</v>
      </c>
      <c r="E521">
        <v>322</v>
      </c>
      <c r="F521" t="s">
        <v>853</v>
      </c>
      <c r="G521" t="s">
        <v>186</v>
      </c>
      <c r="H521" t="s">
        <v>86</v>
      </c>
      <c r="I521" t="s">
        <v>266</v>
      </c>
      <c r="J521">
        <v>153</v>
      </c>
      <c r="K521">
        <v>368</v>
      </c>
      <c r="L521">
        <v>215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</row>
    <row r="522" spans="1:18" x14ac:dyDescent="0.25">
      <c r="A522" t="s">
        <v>182</v>
      </c>
      <c r="B522" t="s">
        <v>206</v>
      </c>
      <c r="C522" t="s">
        <v>96</v>
      </c>
      <c r="D522" t="s">
        <v>357</v>
      </c>
      <c r="E522">
        <v>370</v>
      </c>
      <c r="F522" t="s">
        <v>101</v>
      </c>
      <c r="G522" t="s">
        <v>187</v>
      </c>
      <c r="H522" t="s">
        <v>88</v>
      </c>
      <c r="I522" t="s">
        <v>266</v>
      </c>
      <c r="J522">
        <v>221</v>
      </c>
      <c r="K522">
        <v>250</v>
      </c>
      <c r="L522">
        <v>29</v>
      </c>
      <c r="M522">
        <v>10</v>
      </c>
      <c r="N522">
        <v>32</v>
      </c>
      <c r="O522">
        <v>37</v>
      </c>
      <c r="P522">
        <v>63</v>
      </c>
      <c r="Q522">
        <v>59</v>
      </c>
      <c r="R522">
        <v>0</v>
      </c>
    </row>
    <row r="523" spans="1:18" x14ac:dyDescent="0.25">
      <c r="A523" t="s">
        <v>182</v>
      </c>
      <c r="B523" t="s">
        <v>206</v>
      </c>
      <c r="C523" t="s">
        <v>96</v>
      </c>
      <c r="D523" t="s">
        <v>357</v>
      </c>
      <c r="E523">
        <v>371</v>
      </c>
      <c r="F523" t="s">
        <v>101</v>
      </c>
      <c r="G523" t="s">
        <v>186</v>
      </c>
      <c r="H523" t="s">
        <v>86</v>
      </c>
      <c r="I523" t="s">
        <v>266</v>
      </c>
      <c r="J523">
        <v>93</v>
      </c>
      <c r="K523">
        <v>368</v>
      </c>
      <c r="L523">
        <v>275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</row>
    <row r="524" spans="1:18" x14ac:dyDescent="0.25">
      <c r="A524" t="s">
        <v>182</v>
      </c>
      <c r="B524" t="s">
        <v>206</v>
      </c>
      <c r="C524" t="s">
        <v>96</v>
      </c>
      <c r="D524" t="s">
        <v>357</v>
      </c>
      <c r="E524">
        <v>375</v>
      </c>
      <c r="F524" t="s">
        <v>1102</v>
      </c>
      <c r="G524" t="s">
        <v>186</v>
      </c>
      <c r="H524" t="s">
        <v>86</v>
      </c>
      <c r="I524" t="s">
        <v>266</v>
      </c>
      <c r="J524">
        <v>173</v>
      </c>
      <c r="K524">
        <v>368</v>
      </c>
      <c r="L524">
        <v>195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</row>
    <row r="525" spans="1:18" x14ac:dyDescent="0.25">
      <c r="A525" t="s">
        <v>182</v>
      </c>
      <c r="B525" t="s">
        <v>206</v>
      </c>
      <c r="C525" t="s">
        <v>96</v>
      </c>
      <c r="D525" t="s">
        <v>357</v>
      </c>
      <c r="E525">
        <v>376</v>
      </c>
      <c r="F525" t="s">
        <v>707</v>
      </c>
      <c r="G525" t="s">
        <v>186</v>
      </c>
      <c r="H525" t="s">
        <v>86</v>
      </c>
      <c r="I525" t="s">
        <v>266</v>
      </c>
      <c r="J525">
        <v>127</v>
      </c>
      <c r="K525">
        <v>368</v>
      </c>
      <c r="L525">
        <v>241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</row>
    <row r="526" spans="1:18" x14ac:dyDescent="0.25">
      <c r="A526" t="s">
        <v>182</v>
      </c>
      <c r="B526" t="s">
        <v>206</v>
      </c>
      <c r="C526" t="s">
        <v>96</v>
      </c>
      <c r="D526" t="s">
        <v>357</v>
      </c>
      <c r="E526">
        <v>377</v>
      </c>
      <c r="F526" t="s">
        <v>784</v>
      </c>
      <c r="G526" t="s">
        <v>186</v>
      </c>
      <c r="H526" t="s">
        <v>86</v>
      </c>
      <c r="I526" t="s">
        <v>266</v>
      </c>
      <c r="J526">
        <v>169</v>
      </c>
      <c r="K526">
        <v>368</v>
      </c>
      <c r="L526">
        <v>199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</row>
    <row r="527" spans="1:18" x14ac:dyDescent="0.25">
      <c r="A527" t="s">
        <v>182</v>
      </c>
      <c r="B527" t="s">
        <v>206</v>
      </c>
      <c r="C527" t="s">
        <v>96</v>
      </c>
      <c r="D527" t="s">
        <v>357</v>
      </c>
      <c r="E527">
        <v>762</v>
      </c>
      <c r="F527" t="s">
        <v>818</v>
      </c>
      <c r="G527" t="s">
        <v>186</v>
      </c>
      <c r="H527" t="s">
        <v>86</v>
      </c>
      <c r="I527" t="s">
        <v>266</v>
      </c>
      <c r="J527">
        <v>163</v>
      </c>
      <c r="K527">
        <v>368</v>
      </c>
      <c r="L527">
        <v>205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</row>
    <row r="528" spans="1:18" x14ac:dyDescent="0.25">
      <c r="A528" t="s">
        <v>182</v>
      </c>
      <c r="B528" t="s">
        <v>206</v>
      </c>
      <c r="C528" t="s">
        <v>96</v>
      </c>
      <c r="D528" t="s">
        <v>357</v>
      </c>
      <c r="E528">
        <v>1706</v>
      </c>
      <c r="F528" t="s">
        <v>359</v>
      </c>
      <c r="G528" t="s">
        <v>186</v>
      </c>
      <c r="H528" t="s">
        <v>86</v>
      </c>
      <c r="I528" t="s">
        <v>266</v>
      </c>
      <c r="J528">
        <v>66</v>
      </c>
      <c r="K528">
        <v>100</v>
      </c>
      <c r="L528">
        <v>34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</row>
    <row r="529" spans="1:18" x14ac:dyDescent="0.25">
      <c r="A529" t="s">
        <v>182</v>
      </c>
      <c r="B529" t="s">
        <v>206</v>
      </c>
      <c r="C529" t="s">
        <v>101</v>
      </c>
      <c r="D529" t="s">
        <v>508</v>
      </c>
      <c r="E529">
        <v>38</v>
      </c>
      <c r="F529" t="s">
        <v>1122</v>
      </c>
      <c r="G529" t="s">
        <v>187</v>
      </c>
      <c r="H529" t="s">
        <v>88</v>
      </c>
      <c r="I529" t="s">
        <v>266</v>
      </c>
      <c r="J529">
        <v>182</v>
      </c>
      <c r="K529">
        <v>250</v>
      </c>
      <c r="L529">
        <v>68</v>
      </c>
      <c r="M529">
        <v>11</v>
      </c>
      <c r="N529">
        <v>30</v>
      </c>
      <c r="O529">
        <v>41</v>
      </c>
      <c r="P529">
        <v>52</v>
      </c>
      <c r="Q529">
        <v>39</v>
      </c>
      <c r="R529">
        <v>0</v>
      </c>
    </row>
    <row r="530" spans="1:18" x14ac:dyDescent="0.25">
      <c r="A530" t="s">
        <v>182</v>
      </c>
      <c r="B530" t="s">
        <v>206</v>
      </c>
      <c r="C530" t="s">
        <v>101</v>
      </c>
      <c r="D530" t="s">
        <v>508</v>
      </c>
      <c r="E530">
        <v>211</v>
      </c>
      <c r="F530" t="s">
        <v>1104</v>
      </c>
      <c r="G530" t="s">
        <v>186</v>
      </c>
      <c r="H530" t="s">
        <v>86</v>
      </c>
      <c r="I530" t="s">
        <v>266</v>
      </c>
      <c r="J530">
        <v>295</v>
      </c>
      <c r="K530">
        <v>368</v>
      </c>
      <c r="L530">
        <v>73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</row>
    <row r="531" spans="1:18" x14ac:dyDescent="0.25">
      <c r="A531" t="s">
        <v>182</v>
      </c>
      <c r="B531" t="s">
        <v>206</v>
      </c>
      <c r="C531" t="s">
        <v>101</v>
      </c>
      <c r="D531" t="s">
        <v>508</v>
      </c>
      <c r="E531">
        <v>212</v>
      </c>
      <c r="F531" t="s">
        <v>1105</v>
      </c>
      <c r="G531" t="s">
        <v>186</v>
      </c>
      <c r="H531" t="s">
        <v>86</v>
      </c>
      <c r="I531" t="s">
        <v>266</v>
      </c>
      <c r="J531">
        <v>196</v>
      </c>
      <c r="K531">
        <v>368</v>
      </c>
      <c r="L531">
        <v>172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</row>
    <row r="532" spans="1:18" x14ac:dyDescent="0.25">
      <c r="A532" t="s">
        <v>182</v>
      </c>
      <c r="B532" t="s">
        <v>206</v>
      </c>
      <c r="C532" t="s">
        <v>101</v>
      </c>
      <c r="D532" t="s">
        <v>508</v>
      </c>
      <c r="E532">
        <v>675</v>
      </c>
      <c r="F532" t="s">
        <v>974</v>
      </c>
      <c r="G532" t="s">
        <v>186</v>
      </c>
      <c r="H532" t="s">
        <v>54</v>
      </c>
      <c r="I532" t="s">
        <v>266</v>
      </c>
      <c r="J532">
        <v>32</v>
      </c>
      <c r="K532">
        <v>35</v>
      </c>
      <c r="L532">
        <v>3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</row>
    <row r="533" spans="1:18" x14ac:dyDescent="0.25">
      <c r="A533" t="s">
        <v>182</v>
      </c>
      <c r="B533" t="s">
        <v>206</v>
      </c>
      <c r="C533" t="s">
        <v>101</v>
      </c>
      <c r="D533" t="s">
        <v>508</v>
      </c>
      <c r="E533">
        <v>676</v>
      </c>
      <c r="F533" t="s">
        <v>976</v>
      </c>
      <c r="G533" t="s">
        <v>186</v>
      </c>
      <c r="H533" t="s">
        <v>54</v>
      </c>
      <c r="I533" t="s">
        <v>266</v>
      </c>
      <c r="J533">
        <v>15</v>
      </c>
      <c r="K533">
        <v>35</v>
      </c>
      <c r="L533">
        <v>20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</row>
    <row r="534" spans="1:18" x14ac:dyDescent="0.25">
      <c r="A534" t="s">
        <v>182</v>
      </c>
      <c r="B534" t="s">
        <v>206</v>
      </c>
      <c r="C534" t="s">
        <v>101</v>
      </c>
      <c r="D534" t="s">
        <v>508</v>
      </c>
      <c r="E534">
        <v>1602</v>
      </c>
      <c r="F534" t="s">
        <v>1310</v>
      </c>
      <c r="G534" t="s">
        <v>187</v>
      </c>
      <c r="H534" t="s">
        <v>66</v>
      </c>
      <c r="I534" t="s">
        <v>266</v>
      </c>
      <c r="J534">
        <v>93</v>
      </c>
      <c r="K534">
        <v>98</v>
      </c>
      <c r="L534">
        <v>5</v>
      </c>
      <c r="M534">
        <v>4</v>
      </c>
      <c r="N534">
        <v>15</v>
      </c>
      <c r="O534">
        <v>18</v>
      </c>
      <c r="P534">
        <v>27</v>
      </c>
      <c r="Q534">
        <v>23</v>
      </c>
      <c r="R534">
        <v>0</v>
      </c>
    </row>
    <row r="535" spans="1:18" x14ac:dyDescent="0.25">
      <c r="A535" t="s">
        <v>182</v>
      </c>
      <c r="B535" t="s">
        <v>206</v>
      </c>
      <c r="C535" t="s">
        <v>101</v>
      </c>
      <c r="D535" t="s">
        <v>508</v>
      </c>
      <c r="E535">
        <v>1623</v>
      </c>
      <c r="F535" t="s">
        <v>528</v>
      </c>
      <c r="G535" t="s">
        <v>187</v>
      </c>
      <c r="H535" t="s">
        <v>58</v>
      </c>
      <c r="I535" t="s">
        <v>266</v>
      </c>
      <c r="J535">
        <v>122</v>
      </c>
      <c r="K535">
        <v>100</v>
      </c>
      <c r="L535">
        <v>-22</v>
      </c>
      <c r="M535">
        <v>13</v>
      </c>
      <c r="N535">
        <v>23</v>
      </c>
      <c r="O535">
        <v>30</v>
      </c>
      <c r="P535">
        <v>32</v>
      </c>
      <c r="Q535">
        <v>19</v>
      </c>
      <c r="R535">
        <v>0</v>
      </c>
    </row>
    <row r="536" spans="1:18" x14ac:dyDescent="0.25">
      <c r="A536" t="s">
        <v>182</v>
      </c>
      <c r="B536" t="s">
        <v>206</v>
      </c>
      <c r="C536" t="s">
        <v>101</v>
      </c>
      <c r="D536" t="s">
        <v>508</v>
      </c>
      <c r="E536">
        <v>1641</v>
      </c>
      <c r="F536" t="s">
        <v>510</v>
      </c>
      <c r="G536" t="s">
        <v>186</v>
      </c>
      <c r="H536" t="s">
        <v>54</v>
      </c>
      <c r="I536" t="s">
        <v>266</v>
      </c>
      <c r="J536">
        <v>23</v>
      </c>
      <c r="K536">
        <v>20</v>
      </c>
      <c r="L536">
        <v>-3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</row>
    <row r="537" spans="1:18" x14ac:dyDescent="0.25">
      <c r="A537" t="s">
        <v>182</v>
      </c>
      <c r="B537" t="s">
        <v>206</v>
      </c>
      <c r="C537" t="s">
        <v>101</v>
      </c>
      <c r="D537" t="s">
        <v>445</v>
      </c>
      <c r="E537">
        <v>680</v>
      </c>
      <c r="F537" t="s">
        <v>977</v>
      </c>
      <c r="G537" t="s">
        <v>186</v>
      </c>
      <c r="H537" t="s">
        <v>54</v>
      </c>
      <c r="I537" t="s">
        <v>266</v>
      </c>
      <c r="J537">
        <v>36</v>
      </c>
      <c r="K537">
        <v>40</v>
      </c>
      <c r="L537">
        <v>4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</row>
    <row r="538" spans="1:18" x14ac:dyDescent="0.25">
      <c r="A538" t="s">
        <v>182</v>
      </c>
      <c r="B538" t="s">
        <v>206</v>
      </c>
      <c r="C538" t="s">
        <v>101</v>
      </c>
      <c r="D538" t="s">
        <v>445</v>
      </c>
      <c r="E538">
        <v>681</v>
      </c>
      <c r="F538" t="s">
        <v>978</v>
      </c>
      <c r="G538" t="s">
        <v>186</v>
      </c>
      <c r="H538" t="s">
        <v>54</v>
      </c>
      <c r="I538" t="s">
        <v>266</v>
      </c>
      <c r="J538">
        <v>32</v>
      </c>
      <c r="K538">
        <v>29</v>
      </c>
      <c r="L538">
        <v>-3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</row>
    <row r="539" spans="1:18" x14ac:dyDescent="0.25">
      <c r="A539" t="s">
        <v>182</v>
      </c>
      <c r="B539" t="s">
        <v>206</v>
      </c>
      <c r="C539" t="s">
        <v>101</v>
      </c>
      <c r="D539" t="s">
        <v>445</v>
      </c>
      <c r="E539">
        <v>682</v>
      </c>
      <c r="F539" t="s">
        <v>979</v>
      </c>
      <c r="G539" t="s">
        <v>186</v>
      </c>
      <c r="H539" t="s">
        <v>54</v>
      </c>
      <c r="I539" t="s">
        <v>266</v>
      </c>
      <c r="J539">
        <v>31</v>
      </c>
      <c r="K539">
        <v>35</v>
      </c>
      <c r="L539">
        <v>4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</row>
    <row r="540" spans="1:18" x14ac:dyDescent="0.25">
      <c r="A540" t="s">
        <v>182</v>
      </c>
      <c r="B540" t="s">
        <v>206</v>
      </c>
      <c r="C540" t="s">
        <v>101</v>
      </c>
      <c r="D540" t="s">
        <v>445</v>
      </c>
      <c r="E540">
        <v>1579</v>
      </c>
      <c r="F540" t="s">
        <v>513</v>
      </c>
      <c r="G540" t="s">
        <v>186</v>
      </c>
      <c r="H540" t="s">
        <v>54</v>
      </c>
      <c r="I540" t="s">
        <v>266</v>
      </c>
      <c r="J540">
        <v>39</v>
      </c>
      <c r="K540">
        <v>35</v>
      </c>
      <c r="L540">
        <v>-4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</row>
    <row r="541" spans="1:18" x14ac:dyDescent="0.25">
      <c r="A541" t="s">
        <v>182</v>
      </c>
      <c r="B541" t="s">
        <v>206</v>
      </c>
      <c r="C541" t="s">
        <v>101</v>
      </c>
      <c r="D541" t="s">
        <v>445</v>
      </c>
      <c r="E541">
        <v>1640</v>
      </c>
      <c r="F541" t="s">
        <v>512</v>
      </c>
      <c r="G541" t="s">
        <v>186</v>
      </c>
      <c r="H541" t="s">
        <v>54</v>
      </c>
      <c r="I541" t="s">
        <v>266</v>
      </c>
      <c r="J541">
        <v>29</v>
      </c>
      <c r="K541">
        <v>40</v>
      </c>
      <c r="L541">
        <v>11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</row>
    <row r="542" spans="1:18" x14ac:dyDescent="0.25">
      <c r="A542" t="s">
        <v>182</v>
      </c>
      <c r="B542" t="s">
        <v>206</v>
      </c>
      <c r="C542" t="s">
        <v>101</v>
      </c>
      <c r="D542" t="s">
        <v>445</v>
      </c>
      <c r="E542">
        <v>1683</v>
      </c>
      <c r="F542" t="s">
        <v>447</v>
      </c>
      <c r="G542" t="s">
        <v>186</v>
      </c>
      <c r="H542" t="s">
        <v>54</v>
      </c>
      <c r="I542" t="s">
        <v>266</v>
      </c>
      <c r="J542">
        <v>40</v>
      </c>
      <c r="K542">
        <v>35</v>
      </c>
      <c r="L542">
        <v>-5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</row>
    <row r="543" spans="1:18" x14ac:dyDescent="0.25">
      <c r="A543" t="s">
        <v>182</v>
      </c>
      <c r="B543" t="s">
        <v>206</v>
      </c>
      <c r="C543" t="s">
        <v>101</v>
      </c>
      <c r="D543" t="s">
        <v>514</v>
      </c>
      <c r="E543">
        <v>144</v>
      </c>
      <c r="F543" t="s">
        <v>514</v>
      </c>
      <c r="G543" t="s">
        <v>187</v>
      </c>
      <c r="H543" t="s">
        <v>89</v>
      </c>
      <c r="I543" t="s">
        <v>266</v>
      </c>
      <c r="J543">
        <v>84</v>
      </c>
      <c r="K543">
        <v>97</v>
      </c>
      <c r="L543">
        <v>13</v>
      </c>
      <c r="M543">
        <v>0</v>
      </c>
      <c r="N543">
        <v>5</v>
      </c>
      <c r="O543">
        <v>19</v>
      </c>
      <c r="P543">
        <v>23</v>
      </c>
      <c r="Q543">
        <v>31</v>
      </c>
      <c r="R543">
        <v>0</v>
      </c>
    </row>
    <row r="544" spans="1:18" x14ac:dyDescent="0.25">
      <c r="A544" t="s">
        <v>182</v>
      </c>
      <c r="B544" t="s">
        <v>206</v>
      </c>
      <c r="C544" t="s">
        <v>101</v>
      </c>
      <c r="D544" t="s">
        <v>514</v>
      </c>
      <c r="E544">
        <v>673</v>
      </c>
      <c r="F544" t="s">
        <v>981</v>
      </c>
      <c r="G544" t="s">
        <v>186</v>
      </c>
      <c r="H544" t="s">
        <v>54</v>
      </c>
      <c r="I544" t="s">
        <v>266</v>
      </c>
      <c r="J544">
        <v>35</v>
      </c>
      <c r="K544">
        <v>30</v>
      </c>
      <c r="L544">
        <v>-5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</row>
    <row r="545" spans="1:18" x14ac:dyDescent="0.25">
      <c r="A545" t="s">
        <v>182</v>
      </c>
      <c r="B545" t="s">
        <v>206</v>
      </c>
      <c r="C545" t="s">
        <v>101</v>
      </c>
      <c r="D545" t="s">
        <v>514</v>
      </c>
      <c r="E545">
        <v>674</v>
      </c>
      <c r="F545" t="s">
        <v>983</v>
      </c>
      <c r="G545" t="s">
        <v>186</v>
      </c>
      <c r="H545" t="s">
        <v>54</v>
      </c>
      <c r="I545" t="s">
        <v>266</v>
      </c>
      <c r="J545">
        <v>25</v>
      </c>
      <c r="K545">
        <v>25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</row>
    <row r="546" spans="1:18" x14ac:dyDescent="0.25">
      <c r="A546" t="s">
        <v>182</v>
      </c>
      <c r="B546" t="s">
        <v>206</v>
      </c>
      <c r="C546" t="s">
        <v>101</v>
      </c>
      <c r="D546" t="s">
        <v>514</v>
      </c>
      <c r="E546">
        <v>764</v>
      </c>
      <c r="F546" t="s">
        <v>514</v>
      </c>
      <c r="G546" t="s">
        <v>186</v>
      </c>
      <c r="H546" t="s">
        <v>86</v>
      </c>
      <c r="I546" t="s">
        <v>266</v>
      </c>
      <c r="J546">
        <v>221</v>
      </c>
      <c r="K546">
        <v>368</v>
      </c>
      <c r="L546">
        <v>147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</row>
    <row r="547" spans="1:18" x14ac:dyDescent="0.25">
      <c r="A547" t="s">
        <v>182</v>
      </c>
      <c r="B547" t="s">
        <v>206</v>
      </c>
      <c r="C547" t="s">
        <v>101</v>
      </c>
      <c r="D547" t="s">
        <v>514</v>
      </c>
      <c r="E547">
        <v>1577</v>
      </c>
      <c r="F547" t="s">
        <v>516</v>
      </c>
      <c r="G547" t="s">
        <v>186</v>
      </c>
      <c r="H547" t="s">
        <v>54</v>
      </c>
      <c r="I547" t="s">
        <v>266</v>
      </c>
      <c r="J547">
        <v>25</v>
      </c>
      <c r="K547">
        <v>25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</row>
    <row r="548" spans="1:18" x14ac:dyDescent="0.25">
      <c r="A548" t="s">
        <v>182</v>
      </c>
      <c r="B548" t="s">
        <v>206</v>
      </c>
      <c r="C548" t="s">
        <v>101</v>
      </c>
      <c r="D548" t="s">
        <v>514</v>
      </c>
      <c r="E548">
        <v>1578</v>
      </c>
      <c r="F548" t="s">
        <v>1007</v>
      </c>
      <c r="G548" t="s">
        <v>186</v>
      </c>
      <c r="H548" t="s">
        <v>54</v>
      </c>
      <c r="I548" t="s">
        <v>266</v>
      </c>
      <c r="J548">
        <v>30</v>
      </c>
      <c r="K548">
        <v>50</v>
      </c>
      <c r="L548">
        <v>20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</row>
    <row r="549" spans="1:18" x14ac:dyDescent="0.25">
      <c r="A549" t="s">
        <v>182</v>
      </c>
      <c r="B549" t="s">
        <v>206</v>
      </c>
      <c r="C549" t="s">
        <v>106</v>
      </c>
      <c r="D549" t="s">
        <v>789</v>
      </c>
      <c r="E549">
        <v>138</v>
      </c>
      <c r="F549" t="s">
        <v>789</v>
      </c>
      <c r="G549" t="s">
        <v>187</v>
      </c>
      <c r="H549" t="s">
        <v>89</v>
      </c>
      <c r="I549" t="s">
        <v>266</v>
      </c>
      <c r="J549">
        <v>143</v>
      </c>
      <c r="K549">
        <v>143</v>
      </c>
      <c r="L549">
        <v>0</v>
      </c>
      <c r="M549">
        <v>0</v>
      </c>
      <c r="N549">
        <v>17</v>
      </c>
      <c r="O549">
        <v>36</v>
      </c>
      <c r="P549">
        <v>39</v>
      </c>
      <c r="Q549">
        <v>40</v>
      </c>
      <c r="R549">
        <v>0</v>
      </c>
    </row>
    <row r="550" spans="1:18" x14ac:dyDescent="0.25">
      <c r="A550" t="s">
        <v>182</v>
      </c>
      <c r="B550" t="s">
        <v>206</v>
      </c>
      <c r="C550" t="s">
        <v>106</v>
      </c>
      <c r="D550" t="s">
        <v>789</v>
      </c>
      <c r="E550">
        <v>761</v>
      </c>
      <c r="F550" t="s">
        <v>789</v>
      </c>
      <c r="G550" t="s">
        <v>186</v>
      </c>
      <c r="H550" t="s">
        <v>86</v>
      </c>
      <c r="I550" t="s">
        <v>266</v>
      </c>
      <c r="J550">
        <v>259</v>
      </c>
      <c r="K550">
        <v>368</v>
      </c>
      <c r="L550">
        <v>109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</row>
    <row r="551" spans="1:18" x14ac:dyDescent="0.25">
      <c r="A551" t="s">
        <v>182</v>
      </c>
      <c r="B551" t="s">
        <v>206</v>
      </c>
      <c r="C551" t="s">
        <v>106</v>
      </c>
      <c r="D551" t="s">
        <v>412</v>
      </c>
      <c r="E551">
        <v>523</v>
      </c>
      <c r="F551" t="s">
        <v>412</v>
      </c>
      <c r="G551" t="s">
        <v>187</v>
      </c>
      <c r="H551" t="s">
        <v>88</v>
      </c>
      <c r="I551" t="s">
        <v>266</v>
      </c>
      <c r="J551">
        <v>218</v>
      </c>
      <c r="K551">
        <v>250</v>
      </c>
      <c r="L551">
        <v>32</v>
      </c>
      <c r="M551">
        <v>18</v>
      </c>
      <c r="N551">
        <v>34</v>
      </c>
      <c r="O551">
        <v>48</v>
      </c>
      <c r="P551">
        <v>48</v>
      </c>
      <c r="Q551">
        <v>59</v>
      </c>
      <c r="R551">
        <v>0</v>
      </c>
    </row>
    <row r="552" spans="1:18" x14ac:dyDescent="0.25">
      <c r="A552" t="s">
        <v>182</v>
      </c>
      <c r="B552" t="s">
        <v>206</v>
      </c>
      <c r="C552" t="s">
        <v>106</v>
      </c>
      <c r="D552" t="s">
        <v>412</v>
      </c>
      <c r="E552">
        <v>699</v>
      </c>
      <c r="F552" t="s">
        <v>412</v>
      </c>
      <c r="G552" t="s">
        <v>186</v>
      </c>
      <c r="H552" t="s">
        <v>86</v>
      </c>
      <c r="I552" t="s">
        <v>266</v>
      </c>
      <c r="J552">
        <v>367</v>
      </c>
      <c r="K552">
        <v>368</v>
      </c>
      <c r="L552">
        <v>1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</row>
    <row r="553" spans="1:18" x14ac:dyDescent="0.25">
      <c r="A553" t="s">
        <v>182</v>
      </c>
      <c r="B553" t="s">
        <v>206</v>
      </c>
      <c r="C553" t="s">
        <v>106</v>
      </c>
      <c r="D553" t="s">
        <v>412</v>
      </c>
      <c r="E553">
        <v>700</v>
      </c>
      <c r="F553" t="s">
        <v>680</v>
      </c>
      <c r="G553" t="s">
        <v>186</v>
      </c>
      <c r="H553" t="s">
        <v>86</v>
      </c>
      <c r="I553" t="s">
        <v>266</v>
      </c>
      <c r="J553">
        <v>326</v>
      </c>
      <c r="K553">
        <v>368</v>
      </c>
      <c r="L553">
        <v>42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</row>
    <row r="554" spans="1:18" x14ac:dyDescent="0.25">
      <c r="A554" t="s">
        <v>182</v>
      </c>
      <c r="B554" t="s">
        <v>206</v>
      </c>
      <c r="C554" t="s">
        <v>106</v>
      </c>
      <c r="D554" t="s">
        <v>455</v>
      </c>
      <c r="E554">
        <v>9</v>
      </c>
      <c r="F554" t="s">
        <v>1126</v>
      </c>
      <c r="G554" t="s">
        <v>187</v>
      </c>
      <c r="H554" t="s">
        <v>88</v>
      </c>
      <c r="I554" t="s">
        <v>266</v>
      </c>
      <c r="J554">
        <v>250</v>
      </c>
      <c r="K554">
        <v>250</v>
      </c>
      <c r="L554">
        <v>0</v>
      </c>
      <c r="M554">
        <v>9</v>
      </c>
      <c r="N554">
        <v>39</v>
      </c>
      <c r="O554">
        <v>57</v>
      </c>
      <c r="P554">
        <v>58</v>
      </c>
      <c r="Q554">
        <v>69</v>
      </c>
      <c r="R554">
        <v>0</v>
      </c>
    </row>
    <row r="555" spans="1:18" x14ac:dyDescent="0.25">
      <c r="A555" t="s">
        <v>182</v>
      </c>
      <c r="B555" t="s">
        <v>206</v>
      </c>
      <c r="C555" t="s">
        <v>106</v>
      </c>
      <c r="D555" t="s">
        <v>455</v>
      </c>
      <c r="E555">
        <v>196</v>
      </c>
      <c r="F555" t="s">
        <v>1126</v>
      </c>
      <c r="G555" t="s">
        <v>186</v>
      </c>
      <c r="H555" t="s">
        <v>86</v>
      </c>
      <c r="I555" t="s">
        <v>266</v>
      </c>
      <c r="J555">
        <v>325</v>
      </c>
      <c r="K555">
        <v>368</v>
      </c>
      <c r="L555">
        <v>43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</row>
    <row r="556" spans="1:18" x14ac:dyDescent="0.25">
      <c r="A556" t="s">
        <v>182</v>
      </c>
      <c r="B556" t="s">
        <v>206</v>
      </c>
      <c r="C556" t="s">
        <v>106</v>
      </c>
      <c r="D556" t="s">
        <v>455</v>
      </c>
      <c r="E556">
        <v>197</v>
      </c>
      <c r="F556" t="s">
        <v>265</v>
      </c>
      <c r="G556" t="s">
        <v>186</v>
      </c>
      <c r="H556" t="s">
        <v>86</v>
      </c>
      <c r="I556" t="s">
        <v>266</v>
      </c>
      <c r="J556">
        <v>369</v>
      </c>
      <c r="K556">
        <v>368</v>
      </c>
      <c r="L556">
        <v>-1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</row>
    <row r="557" spans="1:18" x14ac:dyDescent="0.25">
      <c r="A557" t="s">
        <v>182</v>
      </c>
      <c r="B557" t="s">
        <v>206</v>
      </c>
      <c r="C557" t="s">
        <v>106</v>
      </c>
      <c r="D557" t="s">
        <v>455</v>
      </c>
      <c r="E557">
        <v>272</v>
      </c>
      <c r="F557" t="s">
        <v>546</v>
      </c>
      <c r="G557" t="s">
        <v>186</v>
      </c>
      <c r="H557" t="s">
        <v>86</v>
      </c>
      <c r="I557" t="s">
        <v>266</v>
      </c>
      <c r="J557">
        <v>290</v>
      </c>
      <c r="K557">
        <v>368</v>
      </c>
      <c r="L557">
        <v>78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</row>
    <row r="558" spans="1:18" x14ac:dyDescent="0.25">
      <c r="A558" t="s">
        <v>182</v>
      </c>
      <c r="B558" t="s">
        <v>206</v>
      </c>
      <c r="C558" t="s">
        <v>106</v>
      </c>
      <c r="D558" t="s">
        <v>455</v>
      </c>
      <c r="E558">
        <v>724</v>
      </c>
      <c r="F558" t="s">
        <v>457</v>
      </c>
      <c r="G558" t="s">
        <v>187</v>
      </c>
      <c r="H558" t="s">
        <v>88</v>
      </c>
      <c r="I558" t="s">
        <v>266</v>
      </c>
      <c r="J558">
        <v>241</v>
      </c>
      <c r="K558">
        <v>228</v>
      </c>
      <c r="L558">
        <v>-13</v>
      </c>
      <c r="M558">
        <v>18</v>
      </c>
      <c r="N558">
        <v>35</v>
      </c>
      <c r="O558">
        <v>51</v>
      </c>
      <c r="P558">
        <v>62</v>
      </c>
      <c r="Q558">
        <v>53</v>
      </c>
      <c r="R558">
        <v>0</v>
      </c>
    </row>
    <row r="559" spans="1:18" x14ac:dyDescent="0.25">
      <c r="A559" t="s">
        <v>182</v>
      </c>
      <c r="B559" t="s">
        <v>206</v>
      </c>
      <c r="C559" t="s">
        <v>106</v>
      </c>
      <c r="D559" t="s">
        <v>455</v>
      </c>
      <c r="E559">
        <v>1203</v>
      </c>
      <c r="F559" t="s">
        <v>457</v>
      </c>
      <c r="G559" t="s">
        <v>186</v>
      </c>
      <c r="H559" t="s">
        <v>86</v>
      </c>
      <c r="I559" t="s">
        <v>266</v>
      </c>
      <c r="J559">
        <v>242</v>
      </c>
      <c r="K559">
        <v>368</v>
      </c>
      <c r="L559">
        <v>126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</row>
    <row r="560" spans="1:18" x14ac:dyDescent="0.25">
      <c r="A560" t="s">
        <v>182</v>
      </c>
      <c r="B560" t="s">
        <v>206</v>
      </c>
      <c r="C560" t="s">
        <v>106</v>
      </c>
      <c r="D560" t="s">
        <v>455</v>
      </c>
      <c r="E560">
        <v>1598</v>
      </c>
      <c r="F560" t="s">
        <v>1262</v>
      </c>
      <c r="G560" t="s">
        <v>187</v>
      </c>
      <c r="H560" t="s">
        <v>66</v>
      </c>
      <c r="I560" t="s">
        <v>266</v>
      </c>
      <c r="J560">
        <v>89</v>
      </c>
      <c r="K560">
        <v>70</v>
      </c>
      <c r="L560">
        <v>-19</v>
      </c>
      <c r="M560">
        <v>3</v>
      </c>
      <c r="N560">
        <v>19</v>
      </c>
      <c r="O560">
        <v>12</v>
      </c>
      <c r="P560">
        <v>16</v>
      </c>
      <c r="Q560">
        <v>25</v>
      </c>
      <c r="R560">
        <v>0</v>
      </c>
    </row>
    <row r="561" spans="1:18" x14ac:dyDescent="0.25">
      <c r="A561" t="s">
        <v>182</v>
      </c>
      <c r="B561" t="s">
        <v>206</v>
      </c>
      <c r="C561" t="s">
        <v>106</v>
      </c>
      <c r="D561" t="s">
        <v>455</v>
      </c>
      <c r="E561">
        <v>1599</v>
      </c>
      <c r="F561" t="s">
        <v>1292</v>
      </c>
      <c r="G561" t="s">
        <v>187</v>
      </c>
      <c r="H561" t="s">
        <v>66</v>
      </c>
      <c r="I561" t="s">
        <v>266</v>
      </c>
      <c r="J561">
        <v>108</v>
      </c>
      <c r="K561">
        <v>100</v>
      </c>
      <c r="L561">
        <v>-8</v>
      </c>
      <c r="M561">
        <v>6</v>
      </c>
      <c r="N561">
        <v>24</v>
      </c>
      <c r="O561">
        <v>25</v>
      </c>
      <c r="P561">
        <v>19</v>
      </c>
      <c r="Q561">
        <v>28</v>
      </c>
      <c r="R561">
        <v>0</v>
      </c>
    </row>
    <row r="562" spans="1:18" x14ac:dyDescent="0.25">
      <c r="A562" t="s">
        <v>182</v>
      </c>
      <c r="B562" t="s">
        <v>206</v>
      </c>
      <c r="C562" t="s">
        <v>113</v>
      </c>
      <c r="D562" t="s">
        <v>113</v>
      </c>
      <c r="E562">
        <v>157</v>
      </c>
      <c r="F562" t="s">
        <v>1116</v>
      </c>
      <c r="G562" t="s">
        <v>187</v>
      </c>
      <c r="H562" t="s">
        <v>88</v>
      </c>
      <c r="I562" t="s">
        <v>266</v>
      </c>
      <c r="J562">
        <v>239</v>
      </c>
      <c r="K562">
        <v>250</v>
      </c>
      <c r="L562">
        <v>11</v>
      </c>
      <c r="M562">
        <v>19</v>
      </c>
      <c r="N562">
        <v>33</v>
      </c>
      <c r="O562">
        <v>59</v>
      </c>
      <c r="P562">
        <v>52</v>
      </c>
      <c r="Q562">
        <v>62</v>
      </c>
      <c r="R562">
        <v>0</v>
      </c>
    </row>
    <row r="563" spans="1:18" x14ac:dyDescent="0.25">
      <c r="A563" t="s">
        <v>182</v>
      </c>
      <c r="B563" t="s">
        <v>206</v>
      </c>
      <c r="C563" t="s">
        <v>113</v>
      </c>
      <c r="D563" t="s">
        <v>113</v>
      </c>
      <c r="E563">
        <v>274</v>
      </c>
      <c r="F563" t="s">
        <v>1107</v>
      </c>
      <c r="G563" t="s">
        <v>186</v>
      </c>
      <c r="H563" t="s">
        <v>86</v>
      </c>
      <c r="I563" t="s">
        <v>266</v>
      </c>
      <c r="J563">
        <v>298</v>
      </c>
      <c r="K563">
        <v>368</v>
      </c>
      <c r="L563">
        <v>70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</row>
    <row r="564" spans="1:18" x14ac:dyDescent="0.25">
      <c r="A564" t="s">
        <v>182</v>
      </c>
      <c r="B564" t="s">
        <v>206</v>
      </c>
      <c r="C564" t="s">
        <v>113</v>
      </c>
      <c r="D564" t="s">
        <v>113</v>
      </c>
      <c r="E564">
        <v>275</v>
      </c>
      <c r="F564" t="s">
        <v>1108</v>
      </c>
      <c r="G564" t="s">
        <v>186</v>
      </c>
      <c r="H564" t="s">
        <v>86</v>
      </c>
      <c r="I564" t="s">
        <v>266</v>
      </c>
      <c r="J564">
        <v>311</v>
      </c>
      <c r="K564">
        <v>368</v>
      </c>
      <c r="L564">
        <v>57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</row>
    <row r="565" spans="1:18" x14ac:dyDescent="0.25">
      <c r="A565" t="s">
        <v>182</v>
      </c>
      <c r="B565" t="s">
        <v>206</v>
      </c>
      <c r="C565" t="s">
        <v>113</v>
      </c>
      <c r="D565" t="s">
        <v>870</v>
      </c>
      <c r="E565">
        <v>147</v>
      </c>
      <c r="F565" t="s">
        <v>870</v>
      </c>
      <c r="G565" t="s">
        <v>187</v>
      </c>
      <c r="H565" t="s">
        <v>89</v>
      </c>
      <c r="I565" t="s">
        <v>266</v>
      </c>
      <c r="J565">
        <v>198</v>
      </c>
      <c r="K565">
        <v>191</v>
      </c>
      <c r="L565">
        <v>-7</v>
      </c>
      <c r="M565">
        <v>4</v>
      </c>
      <c r="N565">
        <v>18</v>
      </c>
      <c r="O565">
        <v>44</v>
      </c>
      <c r="P565">
        <v>58</v>
      </c>
      <c r="Q565">
        <v>59</v>
      </c>
      <c r="R565">
        <v>0</v>
      </c>
    </row>
    <row r="566" spans="1:18" x14ac:dyDescent="0.25">
      <c r="A566" t="s">
        <v>182</v>
      </c>
      <c r="B566" t="s">
        <v>206</v>
      </c>
      <c r="C566" t="s">
        <v>113</v>
      </c>
      <c r="D566" t="s">
        <v>870</v>
      </c>
      <c r="E566">
        <v>758</v>
      </c>
      <c r="F566" t="s">
        <v>872</v>
      </c>
      <c r="G566" t="s">
        <v>186</v>
      </c>
      <c r="H566" t="s">
        <v>86</v>
      </c>
      <c r="I566" t="s">
        <v>266</v>
      </c>
      <c r="J566">
        <v>245</v>
      </c>
      <c r="K566">
        <v>368</v>
      </c>
      <c r="L566">
        <v>123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</row>
    <row r="567" spans="1:18" x14ac:dyDescent="0.25">
      <c r="A567" t="s">
        <v>182</v>
      </c>
      <c r="B567" t="s">
        <v>208</v>
      </c>
      <c r="C567" t="s">
        <v>99</v>
      </c>
      <c r="D567" t="s">
        <v>313</v>
      </c>
      <c r="E567">
        <v>572</v>
      </c>
      <c r="F567" t="s">
        <v>315</v>
      </c>
      <c r="G567" t="s">
        <v>187</v>
      </c>
      <c r="H567" t="s">
        <v>88</v>
      </c>
      <c r="I567" t="s">
        <v>266</v>
      </c>
      <c r="J567">
        <v>197</v>
      </c>
      <c r="K567">
        <v>250</v>
      </c>
      <c r="L567">
        <v>53</v>
      </c>
      <c r="M567">
        <v>20</v>
      </c>
      <c r="N567">
        <v>31</v>
      </c>
      <c r="O567">
        <v>44</v>
      </c>
      <c r="P567">
        <v>63</v>
      </c>
      <c r="Q567">
        <v>34</v>
      </c>
      <c r="R567">
        <v>0</v>
      </c>
    </row>
    <row r="568" spans="1:18" x14ac:dyDescent="0.25">
      <c r="A568" t="s">
        <v>182</v>
      </c>
      <c r="B568" t="s">
        <v>208</v>
      </c>
      <c r="C568" t="s">
        <v>99</v>
      </c>
      <c r="D568" t="s">
        <v>313</v>
      </c>
      <c r="E568">
        <v>1295</v>
      </c>
      <c r="F568" t="s">
        <v>313</v>
      </c>
      <c r="G568" t="s">
        <v>186</v>
      </c>
      <c r="H568" t="s">
        <v>86</v>
      </c>
      <c r="I568" t="s">
        <v>266</v>
      </c>
      <c r="J568">
        <v>103</v>
      </c>
      <c r="K568">
        <v>368</v>
      </c>
      <c r="L568">
        <v>265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</row>
    <row r="569" spans="1:18" x14ac:dyDescent="0.25">
      <c r="A569" t="s">
        <v>182</v>
      </c>
      <c r="B569" t="s">
        <v>208</v>
      </c>
      <c r="C569" t="s">
        <v>99</v>
      </c>
      <c r="D569" t="s">
        <v>460</v>
      </c>
      <c r="E569">
        <v>10</v>
      </c>
      <c r="F569" t="s">
        <v>1152</v>
      </c>
      <c r="G569" t="s">
        <v>187</v>
      </c>
      <c r="H569" t="s">
        <v>88</v>
      </c>
      <c r="I569" t="s">
        <v>266</v>
      </c>
      <c r="J569">
        <v>199</v>
      </c>
      <c r="K569">
        <v>250</v>
      </c>
      <c r="L569">
        <v>51</v>
      </c>
      <c r="M569">
        <v>15</v>
      </c>
      <c r="N569">
        <v>30</v>
      </c>
      <c r="O569">
        <v>45</v>
      </c>
      <c r="P569">
        <v>57</v>
      </c>
      <c r="Q569">
        <v>45</v>
      </c>
      <c r="R569">
        <v>0</v>
      </c>
    </row>
    <row r="570" spans="1:18" x14ac:dyDescent="0.25">
      <c r="A570" t="s">
        <v>182</v>
      </c>
      <c r="B570" t="s">
        <v>208</v>
      </c>
      <c r="C570" t="s">
        <v>99</v>
      </c>
      <c r="D570" t="s">
        <v>460</v>
      </c>
      <c r="E570">
        <v>11</v>
      </c>
      <c r="F570" t="s">
        <v>650</v>
      </c>
      <c r="G570" t="s">
        <v>187</v>
      </c>
      <c r="H570" t="s">
        <v>88</v>
      </c>
      <c r="I570" t="s">
        <v>266</v>
      </c>
      <c r="J570">
        <v>243</v>
      </c>
      <c r="K570">
        <v>250</v>
      </c>
      <c r="L570">
        <v>7</v>
      </c>
      <c r="M570">
        <v>21</v>
      </c>
      <c r="N570">
        <v>37</v>
      </c>
      <c r="O570">
        <v>49</v>
      </c>
      <c r="P570">
        <v>67</v>
      </c>
      <c r="Q570">
        <v>55</v>
      </c>
      <c r="R570">
        <v>0</v>
      </c>
    </row>
    <row r="571" spans="1:18" x14ac:dyDescent="0.25">
      <c r="A571" t="s">
        <v>182</v>
      </c>
      <c r="B571" t="s">
        <v>208</v>
      </c>
      <c r="C571" t="s">
        <v>99</v>
      </c>
      <c r="D571" t="s">
        <v>460</v>
      </c>
      <c r="E571">
        <v>53</v>
      </c>
      <c r="F571" t="s">
        <v>1152</v>
      </c>
      <c r="G571" t="s">
        <v>186</v>
      </c>
      <c r="H571" t="s">
        <v>86</v>
      </c>
      <c r="I571" t="s">
        <v>266</v>
      </c>
      <c r="J571">
        <v>184</v>
      </c>
      <c r="K571">
        <v>368</v>
      </c>
      <c r="L571">
        <v>184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</row>
    <row r="572" spans="1:18" x14ac:dyDescent="0.25">
      <c r="A572" t="s">
        <v>182</v>
      </c>
      <c r="B572" t="s">
        <v>208</v>
      </c>
      <c r="C572" t="s">
        <v>99</v>
      </c>
      <c r="D572" t="s">
        <v>460</v>
      </c>
      <c r="E572">
        <v>61</v>
      </c>
      <c r="F572" t="s">
        <v>650</v>
      </c>
      <c r="G572" t="s">
        <v>186</v>
      </c>
      <c r="H572" t="s">
        <v>86</v>
      </c>
      <c r="I572" t="s">
        <v>266</v>
      </c>
      <c r="J572">
        <v>158</v>
      </c>
      <c r="K572">
        <v>368</v>
      </c>
      <c r="L572">
        <v>210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</row>
    <row r="573" spans="1:18" x14ac:dyDescent="0.25">
      <c r="A573" t="s">
        <v>182</v>
      </c>
      <c r="B573" t="s">
        <v>208</v>
      </c>
      <c r="C573" t="s">
        <v>99</v>
      </c>
      <c r="D573" t="s">
        <v>460</v>
      </c>
      <c r="E573">
        <v>291</v>
      </c>
      <c r="F573" t="s">
        <v>946</v>
      </c>
      <c r="G573" t="s">
        <v>186</v>
      </c>
      <c r="H573" t="s">
        <v>86</v>
      </c>
      <c r="I573" t="s">
        <v>266</v>
      </c>
      <c r="J573">
        <v>156</v>
      </c>
      <c r="K573">
        <v>368</v>
      </c>
      <c r="L573">
        <v>212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</row>
    <row r="574" spans="1:18" x14ac:dyDescent="0.25">
      <c r="A574" t="s">
        <v>182</v>
      </c>
      <c r="B574" t="s">
        <v>208</v>
      </c>
      <c r="C574" t="s">
        <v>99</v>
      </c>
      <c r="D574" t="s">
        <v>460</v>
      </c>
      <c r="E574">
        <v>292</v>
      </c>
      <c r="F574" t="s">
        <v>833</v>
      </c>
      <c r="G574" t="s">
        <v>186</v>
      </c>
      <c r="H574" t="s">
        <v>86</v>
      </c>
      <c r="I574" t="s">
        <v>266</v>
      </c>
      <c r="J574">
        <v>145</v>
      </c>
      <c r="K574">
        <v>368</v>
      </c>
      <c r="L574">
        <v>223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</row>
    <row r="575" spans="1:18" x14ac:dyDescent="0.25">
      <c r="A575" t="s">
        <v>182</v>
      </c>
      <c r="B575" t="s">
        <v>208</v>
      </c>
      <c r="C575" t="s">
        <v>99</v>
      </c>
      <c r="D575" t="s">
        <v>460</v>
      </c>
      <c r="E575">
        <v>570</v>
      </c>
      <c r="F575" t="s">
        <v>746</v>
      </c>
      <c r="G575" t="s">
        <v>187</v>
      </c>
      <c r="H575" t="s">
        <v>88</v>
      </c>
      <c r="I575" t="s">
        <v>266</v>
      </c>
      <c r="J575">
        <v>241</v>
      </c>
      <c r="K575">
        <v>250</v>
      </c>
      <c r="L575">
        <v>9</v>
      </c>
      <c r="M575">
        <v>15</v>
      </c>
      <c r="N575">
        <v>37</v>
      </c>
      <c r="O575">
        <v>52</v>
      </c>
      <c r="P575">
        <v>57</v>
      </c>
      <c r="Q575">
        <v>57</v>
      </c>
      <c r="R575">
        <v>0</v>
      </c>
    </row>
    <row r="576" spans="1:18" x14ac:dyDescent="0.25">
      <c r="A576" t="s">
        <v>182</v>
      </c>
      <c r="B576" t="s">
        <v>208</v>
      </c>
      <c r="C576" t="s">
        <v>99</v>
      </c>
      <c r="D576" t="s">
        <v>460</v>
      </c>
      <c r="E576">
        <v>571</v>
      </c>
      <c r="F576" t="s">
        <v>462</v>
      </c>
      <c r="G576" t="s">
        <v>187</v>
      </c>
      <c r="H576" t="s">
        <v>88</v>
      </c>
      <c r="I576" t="s">
        <v>266</v>
      </c>
      <c r="J576">
        <v>216</v>
      </c>
      <c r="K576">
        <v>228</v>
      </c>
      <c r="L576">
        <v>12</v>
      </c>
      <c r="M576">
        <v>14</v>
      </c>
      <c r="N576">
        <v>41</v>
      </c>
      <c r="O576">
        <v>39</v>
      </c>
      <c r="P576">
        <v>56</v>
      </c>
      <c r="Q576">
        <v>55</v>
      </c>
      <c r="R576">
        <v>0</v>
      </c>
    </row>
    <row r="577" spans="1:18" x14ac:dyDescent="0.25">
      <c r="A577" t="s">
        <v>182</v>
      </c>
      <c r="B577" t="s">
        <v>208</v>
      </c>
      <c r="C577" t="s">
        <v>99</v>
      </c>
      <c r="D577" t="s">
        <v>460</v>
      </c>
      <c r="E577">
        <v>1606</v>
      </c>
      <c r="F577" t="s">
        <v>518</v>
      </c>
      <c r="G577" t="s">
        <v>187</v>
      </c>
      <c r="H577" t="s">
        <v>66</v>
      </c>
      <c r="I577" t="s">
        <v>266</v>
      </c>
      <c r="J577">
        <v>222</v>
      </c>
      <c r="K577">
        <v>250</v>
      </c>
      <c r="L577">
        <v>28</v>
      </c>
      <c r="M577">
        <v>17</v>
      </c>
      <c r="N577">
        <v>30</v>
      </c>
      <c r="O577">
        <v>47</v>
      </c>
      <c r="P577">
        <v>65</v>
      </c>
      <c r="Q577">
        <v>52</v>
      </c>
      <c r="R577">
        <v>0</v>
      </c>
    </row>
    <row r="578" spans="1:18" x14ac:dyDescent="0.25">
      <c r="A578" t="s">
        <v>182</v>
      </c>
      <c r="B578" t="s">
        <v>208</v>
      </c>
      <c r="C578" t="s">
        <v>99</v>
      </c>
      <c r="D578" t="s">
        <v>460</v>
      </c>
      <c r="E578">
        <v>1608</v>
      </c>
      <c r="F578" t="s">
        <v>1298</v>
      </c>
      <c r="G578" t="s">
        <v>187</v>
      </c>
      <c r="H578" t="s">
        <v>66</v>
      </c>
      <c r="I578" t="s">
        <v>266</v>
      </c>
      <c r="J578">
        <v>158</v>
      </c>
      <c r="K578">
        <v>176</v>
      </c>
      <c r="L578">
        <v>18</v>
      </c>
      <c r="M578">
        <v>5</v>
      </c>
      <c r="N578">
        <v>21</v>
      </c>
      <c r="O578">
        <v>38</v>
      </c>
      <c r="P578">
        <v>46</v>
      </c>
      <c r="Q578">
        <v>34</v>
      </c>
      <c r="R578">
        <v>0</v>
      </c>
    </row>
    <row r="579" spans="1:18" x14ac:dyDescent="0.25">
      <c r="A579" t="s">
        <v>182</v>
      </c>
      <c r="B579" t="s">
        <v>209</v>
      </c>
      <c r="C579" t="s">
        <v>107</v>
      </c>
      <c r="D579" t="s">
        <v>360</v>
      </c>
      <c r="E579">
        <v>16</v>
      </c>
      <c r="F579" t="s">
        <v>1129</v>
      </c>
      <c r="G579" t="s">
        <v>187</v>
      </c>
      <c r="H579" t="s">
        <v>88</v>
      </c>
      <c r="I579" t="s">
        <v>266</v>
      </c>
      <c r="J579">
        <v>243</v>
      </c>
      <c r="K579">
        <v>250</v>
      </c>
      <c r="L579">
        <v>7</v>
      </c>
      <c r="M579">
        <v>17</v>
      </c>
      <c r="N579">
        <v>41</v>
      </c>
      <c r="O579">
        <v>45</v>
      </c>
      <c r="P579">
        <v>59</v>
      </c>
      <c r="Q579">
        <v>59</v>
      </c>
      <c r="R579">
        <v>0</v>
      </c>
    </row>
    <row r="580" spans="1:18" x14ac:dyDescent="0.25">
      <c r="A580" t="s">
        <v>182</v>
      </c>
      <c r="B580" t="s">
        <v>209</v>
      </c>
      <c r="C580" t="s">
        <v>107</v>
      </c>
      <c r="D580" t="s">
        <v>360</v>
      </c>
      <c r="E580">
        <v>191</v>
      </c>
      <c r="F580" t="s">
        <v>1139</v>
      </c>
      <c r="G580" t="s">
        <v>186</v>
      </c>
      <c r="H580" t="s">
        <v>86</v>
      </c>
      <c r="I580" t="s">
        <v>266</v>
      </c>
      <c r="J580">
        <v>133</v>
      </c>
      <c r="K580">
        <v>368</v>
      </c>
      <c r="L580">
        <v>235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</row>
    <row r="581" spans="1:18" x14ac:dyDescent="0.25">
      <c r="A581" t="s">
        <v>182</v>
      </c>
      <c r="B581" t="s">
        <v>209</v>
      </c>
      <c r="C581" t="s">
        <v>107</v>
      </c>
      <c r="D581" t="s">
        <v>360</v>
      </c>
      <c r="E581">
        <v>221</v>
      </c>
      <c r="F581" t="s">
        <v>1140</v>
      </c>
      <c r="G581" t="s">
        <v>186</v>
      </c>
      <c r="H581" t="s">
        <v>86</v>
      </c>
      <c r="I581" t="s">
        <v>266</v>
      </c>
      <c r="J581">
        <v>191</v>
      </c>
      <c r="K581">
        <v>368</v>
      </c>
      <c r="L581">
        <v>177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</row>
    <row r="582" spans="1:18" x14ac:dyDescent="0.25">
      <c r="A582" t="s">
        <v>182</v>
      </c>
      <c r="B582" t="s">
        <v>209</v>
      </c>
      <c r="C582" t="s">
        <v>107</v>
      </c>
      <c r="D582" t="s">
        <v>360</v>
      </c>
      <c r="E582">
        <v>1603</v>
      </c>
      <c r="F582" t="s">
        <v>419</v>
      </c>
      <c r="G582" t="s">
        <v>187</v>
      </c>
      <c r="H582" t="s">
        <v>84</v>
      </c>
      <c r="I582" t="s">
        <v>266</v>
      </c>
      <c r="J582">
        <v>110</v>
      </c>
      <c r="K582">
        <v>199</v>
      </c>
      <c r="L582">
        <v>89</v>
      </c>
      <c r="M582">
        <v>0</v>
      </c>
      <c r="N582">
        <v>13</v>
      </c>
      <c r="O582">
        <v>24</v>
      </c>
      <c r="P582">
        <v>29</v>
      </c>
      <c r="Q582">
        <v>36</v>
      </c>
      <c r="R582">
        <v>0</v>
      </c>
    </row>
    <row r="583" spans="1:18" x14ac:dyDescent="0.25">
      <c r="A583" t="s">
        <v>182</v>
      </c>
      <c r="B583" t="s">
        <v>209</v>
      </c>
      <c r="C583" t="s">
        <v>107</v>
      </c>
      <c r="D583" t="s">
        <v>360</v>
      </c>
      <c r="E583">
        <v>1604</v>
      </c>
      <c r="F583" t="s">
        <v>1266</v>
      </c>
      <c r="G583" t="s">
        <v>187</v>
      </c>
      <c r="H583" t="s">
        <v>66</v>
      </c>
      <c r="I583" t="s">
        <v>266</v>
      </c>
      <c r="J583">
        <v>236</v>
      </c>
      <c r="K583">
        <v>250</v>
      </c>
      <c r="L583">
        <v>14</v>
      </c>
      <c r="M583">
        <v>11</v>
      </c>
      <c r="N583">
        <v>38</v>
      </c>
      <c r="O583">
        <v>55</v>
      </c>
      <c r="P583">
        <v>56</v>
      </c>
      <c r="Q583">
        <v>55</v>
      </c>
      <c r="R583">
        <v>0</v>
      </c>
    </row>
    <row r="584" spans="1:18" x14ac:dyDescent="0.25">
      <c r="A584" t="s">
        <v>182</v>
      </c>
      <c r="B584" t="s">
        <v>209</v>
      </c>
      <c r="C584" t="s">
        <v>107</v>
      </c>
      <c r="D584" t="s">
        <v>360</v>
      </c>
      <c r="E584">
        <v>1605</v>
      </c>
      <c r="F584" t="s">
        <v>1306</v>
      </c>
      <c r="G584" t="s">
        <v>187</v>
      </c>
      <c r="H584" t="s">
        <v>58</v>
      </c>
      <c r="I584" t="s">
        <v>266</v>
      </c>
      <c r="J584">
        <v>124</v>
      </c>
      <c r="K584">
        <v>124</v>
      </c>
      <c r="L584">
        <v>0</v>
      </c>
      <c r="M584">
        <v>5</v>
      </c>
      <c r="N584">
        <v>21</v>
      </c>
      <c r="O584">
        <v>28</v>
      </c>
      <c r="P584">
        <v>26</v>
      </c>
      <c r="Q584">
        <v>36</v>
      </c>
      <c r="R584">
        <v>0</v>
      </c>
    </row>
    <row r="585" spans="1:18" x14ac:dyDescent="0.25">
      <c r="A585" t="s">
        <v>182</v>
      </c>
      <c r="B585" t="s">
        <v>209</v>
      </c>
      <c r="C585" t="s">
        <v>107</v>
      </c>
      <c r="D585" t="s">
        <v>360</v>
      </c>
      <c r="E585">
        <v>1705</v>
      </c>
      <c r="F585" t="s">
        <v>362</v>
      </c>
      <c r="G585" t="s">
        <v>186</v>
      </c>
      <c r="H585" t="s">
        <v>86</v>
      </c>
      <c r="I585" t="s">
        <v>266</v>
      </c>
      <c r="J585">
        <v>95</v>
      </c>
      <c r="K585">
        <v>170</v>
      </c>
      <c r="L585">
        <v>75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</row>
    <row r="586" spans="1:18" x14ac:dyDescent="0.25">
      <c r="A586" t="s">
        <v>182</v>
      </c>
      <c r="B586" t="s">
        <v>209</v>
      </c>
      <c r="C586" t="s">
        <v>107</v>
      </c>
      <c r="D586" t="s">
        <v>440</v>
      </c>
      <c r="E586">
        <v>1664</v>
      </c>
      <c r="F586" t="s">
        <v>265</v>
      </c>
      <c r="G586" t="s">
        <v>187</v>
      </c>
      <c r="H586" t="s">
        <v>84</v>
      </c>
      <c r="I586" t="s">
        <v>266</v>
      </c>
      <c r="J586">
        <v>74</v>
      </c>
      <c r="K586">
        <v>74</v>
      </c>
      <c r="L586">
        <v>0</v>
      </c>
      <c r="M586">
        <v>5</v>
      </c>
      <c r="N586">
        <v>11</v>
      </c>
      <c r="O586">
        <v>18</v>
      </c>
      <c r="P586">
        <v>18</v>
      </c>
      <c r="Q586">
        <v>16</v>
      </c>
      <c r="R586">
        <v>0</v>
      </c>
    </row>
    <row r="587" spans="1:18" x14ac:dyDescent="0.25">
      <c r="A587" t="s">
        <v>182</v>
      </c>
      <c r="B587" t="s">
        <v>209</v>
      </c>
      <c r="C587" t="s">
        <v>118</v>
      </c>
      <c r="D587" t="s">
        <v>865</v>
      </c>
      <c r="E587">
        <v>139</v>
      </c>
      <c r="F587" t="s">
        <v>865</v>
      </c>
      <c r="G587" t="s">
        <v>187</v>
      </c>
      <c r="H587" t="s">
        <v>89</v>
      </c>
      <c r="I587" t="s">
        <v>266</v>
      </c>
      <c r="J587">
        <v>108</v>
      </c>
      <c r="K587">
        <v>147</v>
      </c>
      <c r="L587">
        <v>39</v>
      </c>
      <c r="M587">
        <v>0</v>
      </c>
      <c r="N587">
        <v>8</v>
      </c>
      <c r="O587">
        <v>31</v>
      </c>
      <c r="P587">
        <v>38</v>
      </c>
      <c r="Q587">
        <v>29</v>
      </c>
      <c r="R587">
        <v>0</v>
      </c>
    </row>
    <row r="588" spans="1:18" x14ac:dyDescent="0.25">
      <c r="A588" t="s">
        <v>182</v>
      </c>
      <c r="B588" t="s">
        <v>209</v>
      </c>
      <c r="C588" t="s">
        <v>118</v>
      </c>
      <c r="D588" t="s">
        <v>865</v>
      </c>
      <c r="E588">
        <v>753</v>
      </c>
      <c r="F588" t="s">
        <v>865</v>
      </c>
      <c r="G588" t="s">
        <v>186</v>
      </c>
      <c r="H588" t="s">
        <v>86</v>
      </c>
      <c r="I588" t="s">
        <v>266</v>
      </c>
      <c r="J588">
        <v>183</v>
      </c>
      <c r="K588">
        <v>368</v>
      </c>
      <c r="L588">
        <v>185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</row>
    <row r="589" spans="1:18" x14ac:dyDescent="0.25">
      <c r="A589" t="s">
        <v>182</v>
      </c>
      <c r="B589" t="s">
        <v>209</v>
      </c>
      <c r="C589" t="s">
        <v>118</v>
      </c>
      <c r="D589" t="s">
        <v>681</v>
      </c>
      <c r="E589">
        <v>1219</v>
      </c>
      <c r="F589" t="s">
        <v>683</v>
      </c>
      <c r="G589" t="s">
        <v>186</v>
      </c>
      <c r="H589" t="s">
        <v>86</v>
      </c>
      <c r="I589" t="s">
        <v>266</v>
      </c>
      <c r="J589">
        <v>241</v>
      </c>
      <c r="K589">
        <v>368</v>
      </c>
      <c r="L589">
        <v>127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</row>
    <row r="590" spans="1:18" x14ac:dyDescent="0.25">
      <c r="A590" t="s">
        <v>182</v>
      </c>
      <c r="B590" t="s">
        <v>209</v>
      </c>
      <c r="C590" t="s">
        <v>118</v>
      </c>
      <c r="D590" t="s">
        <v>681</v>
      </c>
      <c r="E590">
        <v>1220</v>
      </c>
      <c r="F590" t="s">
        <v>684</v>
      </c>
      <c r="G590" t="s">
        <v>186</v>
      </c>
      <c r="H590" t="s">
        <v>86</v>
      </c>
      <c r="I590" t="s">
        <v>266</v>
      </c>
      <c r="J590">
        <v>316</v>
      </c>
      <c r="K590">
        <v>368</v>
      </c>
      <c r="L590">
        <v>52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</row>
    <row r="591" spans="1:18" x14ac:dyDescent="0.25">
      <c r="A591" t="s">
        <v>182</v>
      </c>
      <c r="B591" t="s">
        <v>209</v>
      </c>
      <c r="C591" t="s">
        <v>118</v>
      </c>
      <c r="D591" t="s">
        <v>1240</v>
      </c>
      <c r="E591">
        <v>140</v>
      </c>
      <c r="F591" t="s">
        <v>1242</v>
      </c>
      <c r="G591" t="s">
        <v>187</v>
      </c>
      <c r="H591" t="s">
        <v>89</v>
      </c>
      <c r="I591" t="s">
        <v>266</v>
      </c>
      <c r="J591">
        <v>137</v>
      </c>
      <c r="K591">
        <v>108</v>
      </c>
      <c r="L591">
        <v>-29</v>
      </c>
      <c r="M591">
        <v>0</v>
      </c>
      <c r="N591">
        <v>4</v>
      </c>
      <c r="O591">
        <v>43</v>
      </c>
      <c r="P591">
        <v>32</v>
      </c>
      <c r="Q591">
        <v>45</v>
      </c>
      <c r="R591">
        <v>0</v>
      </c>
    </row>
    <row r="592" spans="1:18" x14ac:dyDescent="0.25">
      <c r="A592" t="s">
        <v>183</v>
      </c>
      <c r="B592" t="s">
        <v>210</v>
      </c>
      <c r="C592" t="s">
        <v>98</v>
      </c>
      <c r="D592" t="s">
        <v>630</v>
      </c>
      <c r="E592">
        <v>20</v>
      </c>
      <c r="F592" t="s">
        <v>630</v>
      </c>
      <c r="G592" t="s">
        <v>187</v>
      </c>
      <c r="H592" t="s">
        <v>88</v>
      </c>
      <c r="I592" t="s">
        <v>266</v>
      </c>
      <c r="J592">
        <v>250</v>
      </c>
      <c r="K592">
        <v>250</v>
      </c>
      <c r="L592">
        <v>0</v>
      </c>
      <c r="M592">
        <v>8</v>
      </c>
      <c r="N592">
        <v>41</v>
      </c>
      <c r="O592">
        <v>47</v>
      </c>
      <c r="P592">
        <v>60</v>
      </c>
      <c r="Q592">
        <v>69</v>
      </c>
      <c r="R592">
        <v>0</v>
      </c>
    </row>
    <row r="593" spans="1:18" x14ac:dyDescent="0.25">
      <c r="A593" t="s">
        <v>183</v>
      </c>
      <c r="B593" t="s">
        <v>210</v>
      </c>
      <c r="C593" t="s">
        <v>98</v>
      </c>
      <c r="D593" t="s">
        <v>630</v>
      </c>
      <c r="E593">
        <v>134</v>
      </c>
      <c r="F593" t="s">
        <v>98</v>
      </c>
      <c r="G593" t="s">
        <v>187</v>
      </c>
      <c r="H593" t="s">
        <v>89</v>
      </c>
      <c r="I593" t="s">
        <v>266</v>
      </c>
      <c r="J593">
        <v>213</v>
      </c>
      <c r="K593">
        <v>199</v>
      </c>
      <c r="L593">
        <v>-14</v>
      </c>
      <c r="M593">
        <v>7</v>
      </c>
      <c r="N593">
        <v>20</v>
      </c>
      <c r="O593">
        <v>54</v>
      </c>
      <c r="P593">
        <v>52</v>
      </c>
      <c r="Q593">
        <v>61</v>
      </c>
      <c r="R593">
        <v>0</v>
      </c>
    </row>
    <row r="594" spans="1:18" x14ac:dyDescent="0.25">
      <c r="A594" t="s">
        <v>183</v>
      </c>
      <c r="B594" t="s">
        <v>210</v>
      </c>
      <c r="C594" t="s">
        <v>98</v>
      </c>
      <c r="D594" t="s">
        <v>630</v>
      </c>
      <c r="E594">
        <v>268</v>
      </c>
      <c r="F594" t="s">
        <v>646</v>
      </c>
      <c r="G594" t="s">
        <v>186</v>
      </c>
      <c r="H594" t="s">
        <v>86</v>
      </c>
      <c r="I594" t="s">
        <v>266</v>
      </c>
      <c r="J594">
        <v>305</v>
      </c>
      <c r="K594">
        <v>368</v>
      </c>
      <c r="L594">
        <v>63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</row>
    <row r="595" spans="1:18" x14ac:dyDescent="0.25">
      <c r="A595" t="s">
        <v>183</v>
      </c>
      <c r="B595" t="s">
        <v>210</v>
      </c>
      <c r="C595" t="s">
        <v>98</v>
      </c>
      <c r="D595" t="s">
        <v>630</v>
      </c>
      <c r="E595">
        <v>269</v>
      </c>
      <c r="F595" t="s">
        <v>1111</v>
      </c>
      <c r="G595" t="s">
        <v>186</v>
      </c>
      <c r="H595" t="s">
        <v>86</v>
      </c>
      <c r="I595" t="s">
        <v>266</v>
      </c>
      <c r="J595">
        <v>285</v>
      </c>
      <c r="K595">
        <v>368</v>
      </c>
      <c r="L595">
        <v>83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</row>
    <row r="596" spans="1:18" x14ac:dyDescent="0.25">
      <c r="A596" t="s">
        <v>183</v>
      </c>
      <c r="B596" t="s">
        <v>210</v>
      </c>
      <c r="C596" t="s">
        <v>98</v>
      </c>
      <c r="D596" t="s">
        <v>630</v>
      </c>
      <c r="E596">
        <v>960</v>
      </c>
      <c r="F596" t="s">
        <v>632</v>
      </c>
      <c r="G596" t="s">
        <v>186</v>
      </c>
      <c r="H596" t="s">
        <v>86</v>
      </c>
      <c r="I596" t="s">
        <v>266</v>
      </c>
      <c r="J596">
        <v>281</v>
      </c>
      <c r="K596">
        <v>368</v>
      </c>
      <c r="L596">
        <v>87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</row>
    <row r="597" spans="1:18" x14ac:dyDescent="0.25">
      <c r="A597" t="s">
        <v>183</v>
      </c>
      <c r="B597" t="s">
        <v>210</v>
      </c>
      <c r="C597" t="s">
        <v>98</v>
      </c>
      <c r="D597" t="s">
        <v>436</v>
      </c>
      <c r="E597">
        <v>400</v>
      </c>
      <c r="F597" t="s">
        <v>436</v>
      </c>
      <c r="G597" t="s">
        <v>187</v>
      </c>
      <c r="H597" t="s">
        <v>88</v>
      </c>
      <c r="I597" t="s">
        <v>266</v>
      </c>
      <c r="J597">
        <v>254</v>
      </c>
      <c r="K597">
        <v>250</v>
      </c>
      <c r="L597">
        <v>-4</v>
      </c>
      <c r="M597">
        <v>27</v>
      </c>
      <c r="N597">
        <v>36</v>
      </c>
      <c r="O597">
        <v>58</v>
      </c>
      <c r="P597">
        <v>65</v>
      </c>
      <c r="Q597">
        <v>63</v>
      </c>
      <c r="R597">
        <v>0</v>
      </c>
    </row>
    <row r="598" spans="1:18" x14ac:dyDescent="0.25">
      <c r="A598" t="s">
        <v>183</v>
      </c>
      <c r="B598" t="s">
        <v>210</v>
      </c>
      <c r="C598" t="s">
        <v>98</v>
      </c>
      <c r="D598" t="s">
        <v>436</v>
      </c>
      <c r="E598">
        <v>1551</v>
      </c>
      <c r="F598" t="s">
        <v>436</v>
      </c>
      <c r="G598" t="s">
        <v>186</v>
      </c>
      <c r="H598" t="s">
        <v>86</v>
      </c>
      <c r="I598" t="s">
        <v>266</v>
      </c>
      <c r="J598">
        <v>150</v>
      </c>
      <c r="K598">
        <v>368</v>
      </c>
      <c r="L598">
        <v>218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</row>
    <row r="599" spans="1:18" x14ac:dyDescent="0.25">
      <c r="A599" t="s">
        <v>183</v>
      </c>
      <c r="B599" t="s">
        <v>210</v>
      </c>
      <c r="C599" t="s">
        <v>98</v>
      </c>
      <c r="D599" t="s">
        <v>624</v>
      </c>
      <c r="E599">
        <v>904</v>
      </c>
      <c r="F599" t="s">
        <v>626</v>
      </c>
      <c r="G599" t="s">
        <v>186</v>
      </c>
      <c r="H599" t="s">
        <v>86</v>
      </c>
      <c r="I599" t="s">
        <v>266</v>
      </c>
      <c r="J599">
        <v>135</v>
      </c>
      <c r="K599">
        <v>368</v>
      </c>
      <c r="L599">
        <v>233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</row>
    <row r="600" spans="1:18" x14ac:dyDescent="0.25">
      <c r="A600" t="s">
        <v>183</v>
      </c>
      <c r="B600" t="s">
        <v>210</v>
      </c>
      <c r="C600" t="s">
        <v>116</v>
      </c>
      <c r="D600" t="s">
        <v>342</v>
      </c>
      <c r="E600">
        <v>1111</v>
      </c>
      <c r="F600" t="s">
        <v>629</v>
      </c>
      <c r="G600" t="s">
        <v>186</v>
      </c>
      <c r="H600" t="s">
        <v>86</v>
      </c>
      <c r="I600" t="s">
        <v>266</v>
      </c>
      <c r="J600">
        <v>133</v>
      </c>
      <c r="K600">
        <v>368</v>
      </c>
      <c r="L600">
        <v>235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</row>
    <row r="601" spans="1:18" x14ac:dyDescent="0.25">
      <c r="A601" t="s">
        <v>183</v>
      </c>
      <c r="B601" t="s">
        <v>210</v>
      </c>
      <c r="C601" t="s">
        <v>116</v>
      </c>
      <c r="D601" t="s">
        <v>342</v>
      </c>
      <c r="E601">
        <v>1112</v>
      </c>
      <c r="F601" t="s">
        <v>344</v>
      </c>
      <c r="G601" t="s">
        <v>186</v>
      </c>
      <c r="H601" t="s">
        <v>86</v>
      </c>
      <c r="I601" t="s">
        <v>266</v>
      </c>
      <c r="J601">
        <v>119</v>
      </c>
      <c r="K601">
        <v>368</v>
      </c>
      <c r="L601">
        <v>249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</row>
    <row r="602" spans="1:18" x14ac:dyDescent="0.25">
      <c r="A602" t="s">
        <v>183</v>
      </c>
      <c r="B602" t="s">
        <v>210</v>
      </c>
      <c r="C602" t="s">
        <v>116</v>
      </c>
      <c r="D602" t="s">
        <v>342</v>
      </c>
      <c r="E602">
        <v>1682</v>
      </c>
      <c r="F602" t="s">
        <v>344</v>
      </c>
      <c r="G602" t="s">
        <v>187</v>
      </c>
      <c r="H602" t="s">
        <v>84</v>
      </c>
      <c r="I602" t="s">
        <v>266</v>
      </c>
      <c r="J602">
        <v>77</v>
      </c>
      <c r="K602">
        <v>85</v>
      </c>
      <c r="L602">
        <v>8</v>
      </c>
      <c r="M602">
        <v>0</v>
      </c>
      <c r="N602">
        <v>13</v>
      </c>
      <c r="O602">
        <v>14</v>
      </c>
      <c r="P602">
        <v>25</v>
      </c>
      <c r="Q602">
        <v>23</v>
      </c>
      <c r="R602">
        <v>0</v>
      </c>
    </row>
    <row r="603" spans="1:18" x14ac:dyDescent="0.25">
      <c r="A603" t="s">
        <v>183</v>
      </c>
      <c r="B603" t="s">
        <v>210</v>
      </c>
      <c r="C603" t="s">
        <v>116</v>
      </c>
      <c r="D603" t="s">
        <v>367</v>
      </c>
      <c r="E603">
        <v>1708</v>
      </c>
      <c r="F603" t="s">
        <v>367</v>
      </c>
      <c r="G603" t="s">
        <v>186</v>
      </c>
      <c r="H603" t="s">
        <v>85</v>
      </c>
      <c r="I603" t="s">
        <v>266</v>
      </c>
      <c r="J603">
        <v>368</v>
      </c>
      <c r="K603">
        <v>368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</row>
    <row r="604" spans="1:18" x14ac:dyDescent="0.25">
      <c r="A604" t="s">
        <v>183</v>
      </c>
      <c r="B604" t="s">
        <v>210</v>
      </c>
      <c r="C604" t="s">
        <v>116</v>
      </c>
      <c r="D604" t="s">
        <v>644</v>
      </c>
      <c r="E604">
        <v>662</v>
      </c>
      <c r="F604" t="s">
        <v>1002</v>
      </c>
      <c r="G604" t="s">
        <v>186</v>
      </c>
      <c r="H604" t="s">
        <v>54</v>
      </c>
      <c r="I604" t="s">
        <v>266</v>
      </c>
      <c r="J604">
        <v>75</v>
      </c>
      <c r="K604">
        <v>75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</row>
    <row r="605" spans="1:18" x14ac:dyDescent="0.25">
      <c r="A605" t="s">
        <v>183</v>
      </c>
      <c r="B605" t="s">
        <v>210</v>
      </c>
      <c r="C605" t="s">
        <v>116</v>
      </c>
      <c r="D605" t="s">
        <v>644</v>
      </c>
      <c r="E605">
        <v>1451</v>
      </c>
      <c r="F605" t="s">
        <v>646</v>
      </c>
      <c r="G605" t="s">
        <v>186</v>
      </c>
      <c r="H605" t="s">
        <v>86</v>
      </c>
      <c r="I605" t="s">
        <v>266</v>
      </c>
      <c r="J605">
        <v>267</v>
      </c>
      <c r="K605">
        <v>368</v>
      </c>
      <c r="L605">
        <v>101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</row>
    <row r="606" spans="1:18" x14ac:dyDescent="0.25">
      <c r="A606" t="s">
        <v>183</v>
      </c>
      <c r="B606" t="s">
        <v>210</v>
      </c>
      <c r="C606" t="s">
        <v>116</v>
      </c>
      <c r="D606" t="s">
        <v>644</v>
      </c>
      <c r="E606">
        <v>1452</v>
      </c>
      <c r="F606" t="s">
        <v>647</v>
      </c>
      <c r="G606" t="s">
        <v>186</v>
      </c>
      <c r="H606" t="s">
        <v>86</v>
      </c>
      <c r="I606" t="s">
        <v>266</v>
      </c>
      <c r="J606">
        <v>283</v>
      </c>
      <c r="K606">
        <v>368</v>
      </c>
      <c r="L606">
        <v>85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</row>
    <row r="607" spans="1:18" x14ac:dyDescent="0.25">
      <c r="A607" t="s">
        <v>183</v>
      </c>
      <c r="B607" t="s">
        <v>210</v>
      </c>
      <c r="C607" t="s">
        <v>116</v>
      </c>
      <c r="D607" t="s">
        <v>644</v>
      </c>
      <c r="E607">
        <v>1574</v>
      </c>
      <c r="F607" t="s">
        <v>1068</v>
      </c>
      <c r="G607" t="s">
        <v>186</v>
      </c>
      <c r="H607" t="s">
        <v>54</v>
      </c>
      <c r="I607" t="s">
        <v>266</v>
      </c>
      <c r="J607">
        <v>14</v>
      </c>
      <c r="K607">
        <v>73</v>
      </c>
      <c r="L607">
        <v>59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</row>
    <row r="608" spans="1:18" x14ac:dyDescent="0.25">
      <c r="A608" t="s">
        <v>183</v>
      </c>
      <c r="B608" t="s">
        <v>210</v>
      </c>
      <c r="C608" t="s">
        <v>116</v>
      </c>
      <c r="D608" t="s">
        <v>389</v>
      </c>
      <c r="E608">
        <v>22</v>
      </c>
      <c r="F608" t="s">
        <v>546</v>
      </c>
      <c r="G608" t="s">
        <v>187</v>
      </c>
      <c r="H608" t="s">
        <v>88</v>
      </c>
      <c r="I608" t="s">
        <v>266</v>
      </c>
      <c r="J608">
        <v>243</v>
      </c>
      <c r="K608">
        <v>250</v>
      </c>
      <c r="L608">
        <v>7</v>
      </c>
      <c r="M608">
        <v>12</v>
      </c>
      <c r="N608">
        <v>44</v>
      </c>
      <c r="O608">
        <v>49</v>
      </c>
      <c r="P608">
        <v>63</v>
      </c>
      <c r="Q608">
        <v>60</v>
      </c>
      <c r="R608">
        <v>0</v>
      </c>
    </row>
    <row r="609" spans="1:18" x14ac:dyDescent="0.25">
      <c r="A609" t="s">
        <v>183</v>
      </c>
      <c r="B609" t="s">
        <v>210</v>
      </c>
      <c r="C609" t="s">
        <v>116</v>
      </c>
      <c r="D609" t="s">
        <v>389</v>
      </c>
      <c r="E609">
        <v>222</v>
      </c>
      <c r="F609" t="s">
        <v>684</v>
      </c>
      <c r="G609" t="s">
        <v>186</v>
      </c>
      <c r="H609" t="s">
        <v>86</v>
      </c>
      <c r="I609" t="s">
        <v>266</v>
      </c>
      <c r="J609">
        <v>245</v>
      </c>
      <c r="K609">
        <v>368</v>
      </c>
      <c r="L609">
        <v>123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</row>
    <row r="610" spans="1:18" x14ac:dyDescent="0.25">
      <c r="A610" t="s">
        <v>183</v>
      </c>
      <c r="B610" t="s">
        <v>210</v>
      </c>
      <c r="C610" t="s">
        <v>116</v>
      </c>
      <c r="D610" t="s">
        <v>389</v>
      </c>
      <c r="E610">
        <v>245</v>
      </c>
      <c r="F610" t="s">
        <v>1111</v>
      </c>
      <c r="G610" t="s">
        <v>186</v>
      </c>
      <c r="H610" t="s">
        <v>86</v>
      </c>
      <c r="I610" t="s">
        <v>266</v>
      </c>
      <c r="J610">
        <v>255</v>
      </c>
      <c r="K610">
        <v>368</v>
      </c>
      <c r="L610">
        <v>113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</row>
    <row r="611" spans="1:18" x14ac:dyDescent="0.25">
      <c r="A611" t="s">
        <v>183</v>
      </c>
      <c r="B611" t="s">
        <v>210</v>
      </c>
      <c r="C611" t="s">
        <v>116</v>
      </c>
      <c r="D611" t="s">
        <v>389</v>
      </c>
      <c r="E611">
        <v>246</v>
      </c>
      <c r="F611" t="s">
        <v>709</v>
      </c>
      <c r="G611" t="s">
        <v>186</v>
      </c>
      <c r="H611" t="s">
        <v>85</v>
      </c>
      <c r="I611" t="s">
        <v>266</v>
      </c>
      <c r="J611">
        <v>333</v>
      </c>
      <c r="K611">
        <v>368</v>
      </c>
      <c r="L611">
        <v>35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</row>
    <row r="612" spans="1:18" x14ac:dyDescent="0.25">
      <c r="A612" t="s">
        <v>183</v>
      </c>
      <c r="B612" t="s">
        <v>210</v>
      </c>
      <c r="C612" t="s">
        <v>116</v>
      </c>
      <c r="D612" t="s">
        <v>389</v>
      </c>
      <c r="E612">
        <v>403</v>
      </c>
      <c r="F612" t="s">
        <v>391</v>
      </c>
      <c r="G612" t="s">
        <v>187</v>
      </c>
      <c r="H612" t="s">
        <v>88</v>
      </c>
      <c r="I612" t="s">
        <v>266</v>
      </c>
      <c r="J612">
        <v>222</v>
      </c>
      <c r="K612">
        <v>250</v>
      </c>
      <c r="L612">
        <v>28</v>
      </c>
      <c r="M612">
        <v>16</v>
      </c>
      <c r="N612">
        <v>46</v>
      </c>
      <c r="O612">
        <v>54</v>
      </c>
      <c r="P612">
        <v>60</v>
      </c>
      <c r="Q612">
        <v>43</v>
      </c>
      <c r="R612">
        <v>0</v>
      </c>
    </row>
    <row r="613" spans="1:18" x14ac:dyDescent="0.25">
      <c r="A613" t="s">
        <v>183</v>
      </c>
      <c r="B613" t="s">
        <v>210</v>
      </c>
      <c r="C613" t="s">
        <v>116</v>
      </c>
      <c r="D613" t="s">
        <v>389</v>
      </c>
      <c r="E613">
        <v>1107</v>
      </c>
      <c r="F613" t="s">
        <v>101</v>
      </c>
      <c r="G613" t="s">
        <v>186</v>
      </c>
      <c r="H613" t="s">
        <v>86</v>
      </c>
      <c r="I613" t="s">
        <v>266</v>
      </c>
      <c r="J613">
        <v>276</v>
      </c>
      <c r="K613">
        <v>368</v>
      </c>
      <c r="L613">
        <v>92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</row>
    <row r="614" spans="1:18" x14ac:dyDescent="0.25">
      <c r="A614" t="s">
        <v>183</v>
      </c>
      <c r="B614" t="s">
        <v>210</v>
      </c>
      <c r="C614" t="s">
        <v>116</v>
      </c>
      <c r="D614" t="s">
        <v>116</v>
      </c>
      <c r="E614">
        <v>21</v>
      </c>
      <c r="F614" t="s">
        <v>1166</v>
      </c>
      <c r="G614" t="s">
        <v>187</v>
      </c>
      <c r="H614" t="s">
        <v>88</v>
      </c>
      <c r="I614" t="s">
        <v>266</v>
      </c>
      <c r="J614">
        <v>270</v>
      </c>
      <c r="K614">
        <v>250</v>
      </c>
      <c r="L614">
        <v>-20</v>
      </c>
      <c r="M614">
        <v>11</v>
      </c>
      <c r="N614">
        <v>46</v>
      </c>
      <c r="O614">
        <v>60</v>
      </c>
      <c r="P614">
        <v>68</v>
      </c>
      <c r="Q614">
        <v>69</v>
      </c>
      <c r="R614">
        <v>0</v>
      </c>
    </row>
    <row r="615" spans="1:18" x14ac:dyDescent="0.25">
      <c r="A615" t="s">
        <v>183</v>
      </c>
      <c r="B615" t="s">
        <v>210</v>
      </c>
      <c r="C615" t="s">
        <v>116</v>
      </c>
      <c r="D615" t="s">
        <v>116</v>
      </c>
      <c r="E615">
        <v>35</v>
      </c>
      <c r="F615" t="s">
        <v>550</v>
      </c>
      <c r="G615" t="s">
        <v>187</v>
      </c>
      <c r="H615" t="s">
        <v>88</v>
      </c>
      <c r="I615" t="s">
        <v>266</v>
      </c>
      <c r="J615">
        <v>255</v>
      </c>
      <c r="K615">
        <v>250</v>
      </c>
      <c r="L615">
        <v>-5</v>
      </c>
      <c r="M615">
        <v>18</v>
      </c>
      <c r="N615">
        <v>44</v>
      </c>
      <c r="O615">
        <v>52</v>
      </c>
      <c r="P615">
        <v>72</v>
      </c>
      <c r="Q615">
        <v>52</v>
      </c>
      <c r="R615">
        <v>0</v>
      </c>
    </row>
    <row r="616" spans="1:18" x14ac:dyDescent="0.25">
      <c r="A616" t="s">
        <v>183</v>
      </c>
      <c r="B616" t="s">
        <v>210</v>
      </c>
      <c r="C616" t="s">
        <v>116</v>
      </c>
      <c r="D616" t="s">
        <v>116</v>
      </c>
      <c r="E616">
        <v>54</v>
      </c>
      <c r="F616" t="s">
        <v>1153</v>
      </c>
      <c r="G616" t="s">
        <v>186</v>
      </c>
      <c r="H616" t="s">
        <v>86</v>
      </c>
      <c r="I616" t="s">
        <v>266</v>
      </c>
      <c r="J616">
        <v>286</v>
      </c>
      <c r="K616">
        <v>368</v>
      </c>
      <c r="L616">
        <v>82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</row>
    <row r="617" spans="1:18" x14ac:dyDescent="0.25">
      <c r="A617" t="s">
        <v>183</v>
      </c>
      <c r="B617" t="s">
        <v>210</v>
      </c>
      <c r="C617" t="s">
        <v>116</v>
      </c>
      <c r="D617" t="s">
        <v>116</v>
      </c>
      <c r="E617">
        <v>55</v>
      </c>
      <c r="F617" t="s">
        <v>1154</v>
      </c>
      <c r="G617" t="s">
        <v>186</v>
      </c>
      <c r="H617" t="s">
        <v>86</v>
      </c>
      <c r="I617" t="s">
        <v>266</v>
      </c>
      <c r="J617">
        <v>280</v>
      </c>
      <c r="K617">
        <v>368</v>
      </c>
      <c r="L617">
        <v>88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</row>
    <row r="618" spans="1:18" x14ac:dyDescent="0.25">
      <c r="A618" t="s">
        <v>183</v>
      </c>
      <c r="B618" t="s">
        <v>210</v>
      </c>
      <c r="C618" t="s">
        <v>116</v>
      </c>
      <c r="D618" t="s">
        <v>116</v>
      </c>
      <c r="E618">
        <v>75</v>
      </c>
      <c r="F618" t="s">
        <v>1252</v>
      </c>
      <c r="G618" t="s">
        <v>186</v>
      </c>
      <c r="H618" t="s">
        <v>85</v>
      </c>
      <c r="I618" t="s">
        <v>266</v>
      </c>
      <c r="J618">
        <v>351</v>
      </c>
      <c r="K618">
        <v>368</v>
      </c>
      <c r="L618">
        <v>17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</row>
    <row r="619" spans="1:18" x14ac:dyDescent="0.25">
      <c r="A619" t="s">
        <v>183</v>
      </c>
      <c r="B619" t="s">
        <v>210</v>
      </c>
      <c r="C619" t="s">
        <v>116</v>
      </c>
      <c r="D619" t="s">
        <v>116</v>
      </c>
      <c r="E619">
        <v>76</v>
      </c>
      <c r="F619" t="s">
        <v>1253</v>
      </c>
      <c r="G619" t="s">
        <v>186</v>
      </c>
      <c r="H619" t="s">
        <v>85</v>
      </c>
      <c r="I619" t="s">
        <v>266</v>
      </c>
      <c r="J619">
        <v>351</v>
      </c>
      <c r="K619">
        <v>368</v>
      </c>
      <c r="L619">
        <v>17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</row>
    <row r="620" spans="1:18" x14ac:dyDescent="0.25">
      <c r="A620" t="s">
        <v>183</v>
      </c>
      <c r="B620" t="s">
        <v>210</v>
      </c>
      <c r="C620" t="s">
        <v>116</v>
      </c>
      <c r="D620" t="s">
        <v>116</v>
      </c>
      <c r="E620">
        <v>77</v>
      </c>
      <c r="F620" t="s">
        <v>1254</v>
      </c>
      <c r="G620" t="s">
        <v>186</v>
      </c>
      <c r="H620" t="s">
        <v>85</v>
      </c>
      <c r="I620" t="s">
        <v>266</v>
      </c>
      <c r="J620">
        <v>331</v>
      </c>
      <c r="K620">
        <v>368</v>
      </c>
      <c r="L620">
        <v>37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</row>
    <row r="621" spans="1:18" x14ac:dyDescent="0.25">
      <c r="A621" t="s">
        <v>183</v>
      </c>
      <c r="B621" t="s">
        <v>210</v>
      </c>
      <c r="C621" t="s">
        <v>116</v>
      </c>
      <c r="D621" t="s">
        <v>116</v>
      </c>
      <c r="E621">
        <v>293</v>
      </c>
      <c r="F621" t="s">
        <v>1115</v>
      </c>
      <c r="G621" t="s">
        <v>186</v>
      </c>
      <c r="H621" t="s">
        <v>86</v>
      </c>
      <c r="I621" t="s">
        <v>266</v>
      </c>
      <c r="J621">
        <v>350</v>
      </c>
      <c r="K621">
        <v>368</v>
      </c>
      <c r="L621">
        <v>18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</row>
    <row r="622" spans="1:18" x14ac:dyDescent="0.25">
      <c r="A622" t="s">
        <v>183</v>
      </c>
      <c r="B622" t="s">
        <v>210</v>
      </c>
      <c r="C622" t="s">
        <v>116</v>
      </c>
      <c r="D622" t="s">
        <v>116</v>
      </c>
      <c r="E622">
        <v>295</v>
      </c>
      <c r="F622" t="s">
        <v>867</v>
      </c>
      <c r="G622" t="s">
        <v>186</v>
      </c>
      <c r="H622" t="s">
        <v>86</v>
      </c>
      <c r="I622" t="s">
        <v>266</v>
      </c>
      <c r="J622">
        <v>267</v>
      </c>
      <c r="K622">
        <v>368</v>
      </c>
      <c r="L622">
        <v>101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</row>
    <row r="623" spans="1:18" x14ac:dyDescent="0.25">
      <c r="A623" t="s">
        <v>183</v>
      </c>
      <c r="B623" t="s">
        <v>210</v>
      </c>
      <c r="C623" t="s">
        <v>116</v>
      </c>
      <c r="D623" t="s">
        <v>116</v>
      </c>
      <c r="E623">
        <v>296</v>
      </c>
      <c r="F623" t="s">
        <v>793</v>
      </c>
      <c r="G623" t="s">
        <v>186</v>
      </c>
      <c r="H623" t="s">
        <v>86</v>
      </c>
      <c r="I623" t="s">
        <v>266</v>
      </c>
      <c r="J623">
        <v>204</v>
      </c>
      <c r="K623">
        <v>368</v>
      </c>
      <c r="L623">
        <v>164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</row>
    <row r="624" spans="1:18" x14ac:dyDescent="0.25">
      <c r="A624" t="s">
        <v>183</v>
      </c>
      <c r="B624" t="s">
        <v>210</v>
      </c>
      <c r="C624" t="s">
        <v>116</v>
      </c>
      <c r="D624" t="s">
        <v>116</v>
      </c>
      <c r="E624">
        <v>298</v>
      </c>
      <c r="F624" t="s">
        <v>906</v>
      </c>
      <c r="G624" t="s">
        <v>187</v>
      </c>
      <c r="H624" t="s">
        <v>88</v>
      </c>
      <c r="I624" t="s">
        <v>266</v>
      </c>
      <c r="J624">
        <v>248</v>
      </c>
      <c r="K624">
        <v>250</v>
      </c>
      <c r="L624">
        <v>2</v>
      </c>
      <c r="M624">
        <v>19</v>
      </c>
      <c r="N624">
        <v>39</v>
      </c>
      <c r="O624">
        <v>46</v>
      </c>
      <c r="P624">
        <v>73</v>
      </c>
      <c r="Q624">
        <v>58</v>
      </c>
      <c r="R624">
        <v>0</v>
      </c>
    </row>
    <row r="625" spans="1:18" x14ac:dyDescent="0.25">
      <c r="A625" t="s">
        <v>183</v>
      </c>
      <c r="B625" t="s">
        <v>210</v>
      </c>
      <c r="C625" t="s">
        <v>116</v>
      </c>
      <c r="D625" t="s">
        <v>116</v>
      </c>
      <c r="E625">
        <v>300</v>
      </c>
      <c r="F625" t="s">
        <v>894</v>
      </c>
      <c r="G625" t="s">
        <v>186</v>
      </c>
      <c r="H625" t="s">
        <v>86</v>
      </c>
      <c r="I625" t="s">
        <v>266</v>
      </c>
      <c r="J625">
        <v>227</v>
      </c>
      <c r="K625">
        <v>368</v>
      </c>
      <c r="L625">
        <v>141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</row>
    <row r="626" spans="1:18" x14ac:dyDescent="0.25">
      <c r="A626" t="s">
        <v>183</v>
      </c>
      <c r="B626" t="s">
        <v>210</v>
      </c>
      <c r="C626" t="s">
        <v>116</v>
      </c>
      <c r="D626" t="s">
        <v>116</v>
      </c>
      <c r="E626">
        <v>604</v>
      </c>
      <c r="F626" t="s">
        <v>1004</v>
      </c>
      <c r="G626" t="s">
        <v>186</v>
      </c>
      <c r="H626" t="s">
        <v>54</v>
      </c>
      <c r="I626" t="s">
        <v>266</v>
      </c>
      <c r="J626">
        <v>100</v>
      </c>
      <c r="K626">
        <v>100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</row>
    <row r="627" spans="1:18" x14ac:dyDescent="0.25">
      <c r="A627" t="s">
        <v>183</v>
      </c>
      <c r="B627" t="s">
        <v>210</v>
      </c>
      <c r="C627" t="s">
        <v>116</v>
      </c>
      <c r="D627" t="s">
        <v>116</v>
      </c>
      <c r="E627">
        <v>632</v>
      </c>
      <c r="F627" t="s">
        <v>1006</v>
      </c>
      <c r="G627" t="s">
        <v>186</v>
      </c>
      <c r="H627" t="s">
        <v>54</v>
      </c>
      <c r="I627" t="s">
        <v>266</v>
      </c>
      <c r="J627">
        <v>100</v>
      </c>
      <c r="K627">
        <v>100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</row>
    <row r="628" spans="1:18" x14ac:dyDescent="0.25">
      <c r="A628" t="s">
        <v>183</v>
      </c>
      <c r="B628" t="s">
        <v>210</v>
      </c>
      <c r="C628" t="s">
        <v>116</v>
      </c>
      <c r="D628" t="s">
        <v>116</v>
      </c>
      <c r="E628">
        <v>636</v>
      </c>
      <c r="F628" t="s">
        <v>1070</v>
      </c>
      <c r="G628" t="s">
        <v>186</v>
      </c>
      <c r="H628" t="s">
        <v>54</v>
      </c>
      <c r="I628" t="s">
        <v>266</v>
      </c>
      <c r="J628">
        <v>57</v>
      </c>
      <c r="K628">
        <v>88</v>
      </c>
      <c r="L628">
        <v>31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</row>
    <row r="629" spans="1:18" x14ac:dyDescent="0.25">
      <c r="A629" t="s">
        <v>183</v>
      </c>
      <c r="B629" t="s">
        <v>210</v>
      </c>
      <c r="C629" t="s">
        <v>116</v>
      </c>
      <c r="D629" t="s">
        <v>116</v>
      </c>
      <c r="E629">
        <v>645</v>
      </c>
      <c r="F629" t="s">
        <v>1072</v>
      </c>
      <c r="G629" t="s">
        <v>186</v>
      </c>
      <c r="H629" t="s">
        <v>54</v>
      </c>
      <c r="I629" t="s">
        <v>266</v>
      </c>
      <c r="J629">
        <v>13</v>
      </c>
      <c r="K629">
        <v>83</v>
      </c>
      <c r="L629">
        <v>70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</row>
    <row r="630" spans="1:18" x14ac:dyDescent="0.25">
      <c r="A630" t="s">
        <v>183</v>
      </c>
      <c r="B630" t="s">
        <v>210</v>
      </c>
      <c r="C630" t="s">
        <v>116</v>
      </c>
      <c r="D630" t="s">
        <v>116</v>
      </c>
      <c r="E630">
        <v>646</v>
      </c>
      <c r="F630" t="s">
        <v>1074</v>
      </c>
      <c r="G630" t="s">
        <v>186</v>
      </c>
      <c r="H630" t="s">
        <v>54</v>
      </c>
      <c r="I630" t="s">
        <v>266</v>
      </c>
      <c r="J630">
        <v>21</v>
      </c>
      <c r="K630">
        <v>85</v>
      </c>
      <c r="L630">
        <v>64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</row>
    <row r="631" spans="1:18" x14ac:dyDescent="0.25">
      <c r="A631" t="s">
        <v>183</v>
      </c>
      <c r="B631" t="s">
        <v>210</v>
      </c>
      <c r="C631" t="s">
        <v>116</v>
      </c>
      <c r="D631" t="s">
        <v>116</v>
      </c>
      <c r="E631">
        <v>656</v>
      </c>
      <c r="F631" t="s">
        <v>1076</v>
      </c>
      <c r="G631" t="s">
        <v>186</v>
      </c>
      <c r="H631" t="s">
        <v>54</v>
      </c>
      <c r="I631" t="s">
        <v>266</v>
      </c>
      <c r="J631">
        <v>37</v>
      </c>
      <c r="K631">
        <v>132</v>
      </c>
      <c r="L631">
        <v>95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</row>
    <row r="632" spans="1:18" x14ac:dyDescent="0.25">
      <c r="A632" t="s">
        <v>183</v>
      </c>
      <c r="B632" t="s">
        <v>210</v>
      </c>
      <c r="C632" t="s">
        <v>116</v>
      </c>
      <c r="D632" t="s">
        <v>116</v>
      </c>
      <c r="E632">
        <v>1567</v>
      </c>
      <c r="F632" t="s">
        <v>1078</v>
      </c>
      <c r="G632" t="s">
        <v>186</v>
      </c>
      <c r="H632" t="s">
        <v>54</v>
      </c>
      <c r="I632" t="s">
        <v>266</v>
      </c>
      <c r="J632">
        <v>77</v>
      </c>
      <c r="K632">
        <v>85</v>
      </c>
      <c r="L632">
        <v>8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</row>
    <row r="633" spans="1:18" x14ac:dyDescent="0.25">
      <c r="A633" t="s">
        <v>183</v>
      </c>
      <c r="B633" t="s">
        <v>210</v>
      </c>
      <c r="C633" t="s">
        <v>116</v>
      </c>
      <c r="D633" t="s">
        <v>116</v>
      </c>
      <c r="E633">
        <v>1572</v>
      </c>
      <c r="F633" t="s">
        <v>1080</v>
      </c>
      <c r="G633" t="s">
        <v>186</v>
      </c>
      <c r="H633" t="s">
        <v>54</v>
      </c>
      <c r="I633" t="s">
        <v>266</v>
      </c>
      <c r="J633">
        <v>49</v>
      </c>
      <c r="K633">
        <v>110</v>
      </c>
      <c r="L633">
        <v>61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</row>
    <row r="634" spans="1:18" x14ac:dyDescent="0.25">
      <c r="A634" t="s">
        <v>183</v>
      </c>
      <c r="B634" t="s">
        <v>210</v>
      </c>
      <c r="C634" t="s">
        <v>116</v>
      </c>
      <c r="D634" t="s">
        <v>116</v>
      </c>
      <c r="E634">
        <v>1576</v>
      </c>
      <c r="F634" t="s">
        <v>1082</v>
      </c>
      <c r="G634" t="s">
        <v>186</v>
      </c>
      <c r="H634" t="s">
        <v>54</v>
      </c>
      <c r="I634" t="s">
        <v>266</v>
      </c>
      <c r="J634">
        <v>52</v>
      </c>
      <c r="K634">
        <v>71</v>
      </c>
      <c r="L634">
        <v>19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</row>
    <row r="635" spans="1:18" x14ac:dyDescent="0.25">
      <c r="A635" t="s">
        <v>183</v>
      </c>
      <c r="B635" t="s">
        <v>210</v>
      </c>
      <c r="C635" t="s">
        <v>116</v>
      </c>
      <c r="D635" t="s">
        <v>116</v>
      </c>
      <c r="E635">
        <v>1620</v>
      </c>
      <c r="F635" t="s">
        <v>1260</v>
      </c>
      <c r="G635" t="s">
        <v>187</v>
      </c>
      <c r="H635" t="s">
        <v>66</v>
      </c>
      <c r="I635" t="s">
        <v>266</v>
      </c>
      <c r="J635">
        <v>227</v>
      </c>
      <c r="K635">
        <v>250</v>
      </c>
      <c r="L635">
        <v>23</v>
      </c>
      <c r="M635">
        <v>16</v>
      </c>
      <c r="N635">
        <v>34</v>
      </c>
      <c r="O635">
        <v>55</v>
      </c>
      <c r="P635">
        <v>52</v>
      </c>
      <c r="Q635">
        <v>60</v>
      </c>
      <c r="R635">
        <v>0</v>
      </c>
    </row>
    <row r="636" spans="1:18" x14ac:dyDescent="0.25">
      <c r="A636" t="s">
        <v>183</v>
      </c>
      <c r="B636" t="s">
        <v>210</v>
      </c>
      <c r="C636" t="s">
        <v>116</v>
      </c>
      <c r="D636" t="s">
        <v>116</v>
      </c>
      <c r="E636">
        <v>1725</v>
      </c>
      <c r="F636" t="s">
        <v>380</v>
      </c>
      <c r="G636" t="s">
        <v>186</v>
      </c>
      <c r="H636" t="s">
        <v>54</v>
      </c>
      <c r="I636" t="s">
        <v>266</v>
      </c>
      <c r="J636">
        <v>28</v>
      </c>
      <c r="K636">
        <v>65</v>
      </c>
      <c r="L636">
        <v>37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</row>
    <row r="637" spans="1:18" x14ac:dyDescent="0.25">
      <c r="A637" t="s">
        <v>183</v>
      </c>
      <c r="B637" t="s">
        <v>210</v>
      </c>
      <c r="C637" t="s">
        <v>116</v>
      </c>
      <c r="D637" t="s">
        <v>648</v>
      </c>
      <c r="E637">
        <v>297</v>
      </c>
      <c r="F637" t="s">
        <v>648</v>
      </c>
      <c r="G637" t="s">
        <v>186</v>
      </c>
      <c r="H637" t="s">
        <v>86</v>
      </c>
      <c r="I637" t="s">
        <v>266</v>
      </c>
      <c r="J637">
        <v>263</v>
      </c>
      <c r="K637">
        <v>368</v>
      </c>
      <c r="L637">
        <v>105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</row>
    <row r="638" spans="1:18" x14ac:dyDescent="0.25">
      <c r="A638" t="s">
        <v>183</v>
      </c>
      <c r="B638" t="s">
        <v>211</v>
      </c>
      <c r="C638" t="s">
        <v>92</v>
      </c>
      <c r="D638" t="s">
        <v>442</v>
      </c>
      <c r="E638">
        <v>135</v>
      </c>
      <c r="F638" t="s">
        <v>442</v>
      </c>
      <c r="G638" t="s">
        <v>187</v>
      </c>
      <c r="H638" t="s">
        <v>89</v>
      </c>
      <c r="I638" t="s">
        <v>266</v>
      </c>
      <c r="J638">
        <v>193</v>
      </c>
      <c r="K638">
        <v>190</v>
      </c>
      <c r="L638">
        <v>-3</v>
      </c>
      <c r="M638">
        <v>6</v>
      </c>
      <c r="N638">
        <v>21</v>
      </c>
      <c r="O638">
        <v>42</v>
      </c>
      <c r="P638">
        <v>57</v>
      </c>
      <c r="Q638">
        <v>53</v>
      </c>
      <c r="R638">
        <v>0</v>
      </c>
    </row>
    <row r="639" spans="1:18" x14ac:dyDescent="0.25">
      <c r="A639" t="s">
        <v>183</v>
      </c>
      <c r="B639" t="s">
        <v>211</v>
      </c>
      <c r="C639" t="s">
        <v>92</v>
      </c>
      <c r="D639" t="s">
        <v>442</v>
      </c>
      <c r="E639">
        <v>406</v>
      </c>
      <c r="F639" t="s">
        <v>444</v>
      </c>
      <c r="G639" t="s">
        <v>187</v>
      </c>
      <c r="H639" t="s">
        <v>88</v>
      </c>
      <c r="I639" t="s">
        <v>266</v>
      </c>
      <c r="J639">
        <v>222</v>
      </c>
      <c r="K639">
        <v>250</v>
      </c>
      <c r="L639">
        <v>28</v>
      </c>
      <c r="M639">
        <v>10</v>
      </c>
      <c r="N639">
        <v>42</v>
      </c>
      <c r="O639">
        <v>52</v>
      </c>
      <c r="P639">
        <v>65</v>
      </c>
      <c r="Q639">
        <v>46</v>
      </c>
      <c r="R639">
        <v>0</v>
      </c>
    </row>
    <row r="640" spans="1:18" x14ac:dyDescent="0.25">
      <c r="A640" t="s">
        <v>183</v>
      </c>
      <c r="B640" t="s">
        <v>211</v>
      </c>
      <c r="C640" t="s">
        <v>92</v>
      </c>
      <c r="D640" t="s">
        <v>442</v>
      </c>
      <c r="E640">
        <v>755</v>
      </c>
      <c r="F640" t="s">
        <v>857</v>
      </c>
      <c r="G640" t="s">
        <v>186</v>
      </c>
      <c r="H640" t="s">
        <v>86</v>
      </c>
      <c r="I640" t="s">
        <v>266</v>
      </c>
      <c r="J640">
        <v>345</v>
      </c>
      <c r="K640">
        <v>368</v>
      </c>
      <c r="L640">
        <v>23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</row>
    <row r="641" spans="1:18" x14ac:dyDescent="0.25">
      <c r="A641" t="s">
        <v>183</v>
      </c>
      <c r="B641" t="s">
        <v>211</v>
      </c>
      <c r="C641" t="s">
        <v>92</v>
      </c>
      <c r="D641" t="s">
        <v>842</v>
      </c>
      <c r="E641">
        <v>136</v>
      </c>
      <c r="F641" t="s">
        <v>842</v>
      </c>
      <c r="G641" t="s">
        <v>187</v>
      </c>
      <c r="H641" t="s">
        <v>89</v>
      </c>
      <c r="I641" t="s">
        <v>266</v>
      </c>
      <c r="J641">
        <v>139</v>
      </c>
      <c r="K641">
        <v>131</v>
      </c>
      <c r="L641">
        <v>-8</v>
      </c>
      <c r="M641">
        <v>0</v>
      </c>
      <c r="N641">
        <v>8</v>
      </c>
      <c r="O641">
        <v>24</v>
      </c>
      <c r="P641">
        <v>51</v>
      </c>
      <c r="Q641">
        <v>46</v>
      </c>
      <c r="R641">
        <v>0</v>
      </c>
    </row>
    <row r="642" spans="1:18" x14ac:dyDescent="0.25">
      <c r="A642" t="s">
        <v>183</v>
      </c>
      <c r="B642" t="s">
        <v>211</v>
      </c>
      <c r="C642" t="s">
        <v>92</v>
      </c>
      <c r="D642" t="s">
        <v>842</v>
      </c>
      <c r="E642">
        <v>757</v>
      </c>
      <c r="F642" t="s">
        <v>844</v>
      </c>
      <c r="G642" t="s">
        <v>186</v>
      </c>
      <c r="H642" t="s">
        <v>86</v>
      </c>
      <c r="I642" t="s">
        <v>266</v>
      </c>
      <c r="J642">
        <v>225</v>
      </c>
      <c r="K642">
        <v>368</v>
      </c>
      <c r="L642">
        <v>143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</row>
    <row r="643" spans="1:18" x14ac:dyDescent="0.25">
      <c r="A643" t="s">
        <v>183</v>
      </c>
      <c r="B643" t="s">
        <v>211</v>
      </c>
      <c r="C643" t="s">
        <v>92</v>
      </c>
      <c r="D643" t="s">
        <v>572</v>
      </c>
      <c r="E643">
        <v>225</v>
      </c>
      <c r="F643" t="s">
        <v>112</v>
      </c>
      <c r="G643" t="s">
        <v>187</v>
      </c>
      <c r="H643" t="s">
        <v>88</v>
      </c>
      <c r="I643" t="s">
        <v>266</v>
      </c>
      <c r="J643">
        <v>255</v>
      </c>
      <c r="K643">
        <v>250</v>
      </c>
      <c r="L643">
        <v>-5</v>
      </c>
      <c r="M643">
        <v>4</v>
      </c>
      <c r="N643">
        <v>43</v>
      </c>
      <c r="O643">
        <v>55</v>
      </c>
      <c r="P643">
        <v>66</v>
      </c>
      <c r="Q643">
        <v>72</v>
      </c>
      <c r="R643">
        <v>0</v>
      </c>
    </row>
    <row r="644" spans="1:18" x14ac:dyDescent="0.25">
      <c r="A644" t="s">
        <v>183</v>
      </c>
      <c r="B644" t="s">
        <v>211</v>
      </c>
      <c r="C644" t="s">
        <v>92</v>
      </c>
      <c r="D644" t="s">
        <v>572</v>
      </c>
      <c r="E644">
        <v>226</v>
      </c>
      <c r="F644" t="s">
        <v>780</v>
      </c>
      <c r="G644" t="s">
        <v>186</v>
      </c>
      <c r="H644" t="s">
        <v>86</v>
      </c>
      <c r="I644" t="s">
        <v>266</v>
      </c>
      <c r="J644">
        <v>259</v>
      </c>
      <c r="K644">
        <v>368</v>
      </c>
      <c r="L644">
        <v>109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</row>
    <row r="645" spans="1:18" x14ac:dyDescent="0.25">
      <c r="A645" t="s">
        <v>183</v>
      </c>
      <c r="B645" t="s">
        <v>211</v>
      </c>
      <c r="C645" t="s">
        <v>92</v>
      </c>
      <c r="D645" t="s">
        <v>572</v>
      </c>
      <c r="E645">
        <v>227</v>
      </c>
      <c r="F645" t="s">
        <v>858</v>
      </c>
      <c r="G645" t="s">
        <v>186</v>
      </c>
      <c r="H645" t="s">
        <v>86</v>
      </c>
      <c r="I645" t="s">
        <v>266</v>
      </c>
      <c r="J645">
        <v>241</v>
      </c>
      <c r="K645">
        <v>368</v>
      </c>
      <c r="L645">
        <v>127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</row>
    <row r="646" spans="1:18" x14ac:dyDescent="0.25">
      <c r="A646" t="s">
        <v>183</v>
      </c>
      <c r="B646" t="s">
        <v>211</v>
      </c>
      <c r="C646" t="s">
        <v>92</v>
      </c>
      <c r="D646" t="s">
        <v>572</v>
      </c>
      <c r="E646">
        <v>1063</v>
      </c>
      <c r="F646" t="s">
        <v>574</v>
      </c>
      <c r="G646" t="s">
        <v>186</v>
      </c>
      <c r="H646" t="s">
        <v>86</v>
      </c>
      <c r="I646" t="s">
        <v>266</v>
      </c>
      <c r="J646">
        <v>302</v>
      </c>
      <c r="K646">
        <v>368</v>
      </c>
      <c r="L646">
        <v>66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</row>
    <row r="647" spans="1:18" x14ac:dyDescent="0.25">
      <c r="A647" t="s">
        <v>183</v>
      </c>
      <c r="B647" t="s">
        <v>211</v>
      </c>
      <c r="C647" t="s">
        <v>92</v>
      </c>
      <c r="D647" t="s">
        <v>292</v>
      </c>
      <c r="E647">
        <v>1675</v>
      </c>
      <c r="F647" t="s">
        <v>294</v>
      </c>
      <c r="G647" t="s">
        <v>187</v>
      </c>
      <c r="H647" t="s">
        <v>84</v>
      </c>
      <c r="I647" t="s">
        <v>266</v>
      </c>
      <c r="J647">
        <v>65</v>
      </c>
      <c r="K647">
        <v>76</v>
      </c>
      <c r="L647">
        <v>11</v>
      </c>
      <c r="M647">
        <v>7</v>
      </c>
      <c r="N647">
        <v>15</v>
      </c>
      <c r="O647">
        <v>17</v>
      </c>
      <c r="P647">
        <v>14</v>
      </c>
      <c r="Q647">
        <v>10</v>
      </c>
      <c r="R647">
        <v>0</v>
      </c>
    </row>
    <row r="648" spans="1:18" x14ac:dyDescent="0.25">
      <c r="A648" t="s">
        <v>183</v>
      </c>
      <c r="B648" t="s">
        <v>211</v>
      </c>
      <c r="C648" t="s">
        <v>92</v>
      </c>
      <c r="D648" t="s">
        <v>763</v>
      </c>
      <c r="E648">
        <v>798</v>
      </c>
      <c r="F648" t="s">
        <v>765</v>
      </c>
      <c r="G648" t="s">
        <v>186</v>
      </c>
      <c r="H648" t="s">
        <v>86</v>
      </c>
      <c r="I648" t="s">
        <v>266</v>
      </c>
      <c r="J648">
        <v>287</v>
      </c>
      <c r="K648">
        <v>368</v>
      </c>
      <c r="L648">
        <v>81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</row>
    <row r="649" spans="1:18" x14ac:dyDescent="0.25">
      <c r="A649" t="s">
        <v>183</v>
      </c>
      <c r="B649" t="s">
        <v>211</v>
      </c>
      <c r="C649" t="s">
        <v>92</v>
      </c>
      <c r="D649" t="s">
        <v>763</v>
      </c>
      <c r="E649">
        <v>799</v>
      </c>
      <c r="F649" t="s">
        <v>674</v>
      </c>
      <c r="G649" t="s">
        <v>186</v>
      </c>
      <c r="H649" t="s">
        <v>86</v>
      </c>
      <c r="I649" t="s">
        <v>266</v>
      </c>
      <c r="J649">
        <v>313</v>
      </c>
      <c r="K649">
        <v>368</v>
      </c>
      <c r="L649">
        <v>55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</row>
    <row r="650" spans="1:18" x14ac:dyDescent="0.25">
      <c r="A650" t="s">
        <v>183</v>
      </c>
      <c r="B650" t="s">
        <v>211</v>
      </c>
      <c r="C650" t="s">
        <v>93</v>
      </c>
      <c r="D650" t="s">
        <v>93</v>
      </c>
      <c r="E650">
        <v>15</v>
      </c>
      <c r="F650" t="s">
        <v>1087</v>
      </c>
      <c r="G650" t="s">
        <v>187</v>
      </c>
      <c r="H650" t="s">
        <v>88</v>
      </c>
      <c r="I650" t="s">
        <v>266</v>
      </c>
      <c r="J650">
        <v>253</v>
      </c>
      <c r="K650">
        <v>250</v>
      </c>
      <c r="L650">
        <v>-3</v>
      </c>
      <c r="M650">
        <v>6</v>
      </c>
      <c r="N650">
        <v>33</v>
      </c>
      <c r="O650">
        <v>56</v>
      </c>
      <c r="P650">
        <v>63</v>
      </c>
      <c r="Q650">
        <v>79</v>
      </c>
      <c r="R650">
        <v>0</v>
      </c>
    </row>
    <row r="651" spans="1:18" x14ac:dyDescent="0.25">
      <c r="A651" t="s">
        <v>183</v>
      </c>
      <c r="B651" t="s">
        <v>211</v>
      </c>
      <c r="C651" t="s">
        <v>93</v>
      </c>
      <c r="D651" t="s">
        <v>93</v>
      </c>
      <c r="E651">
        <v>132</v>
      </c>
      <c r="F651" t="s">
        <v>93</v>
      </c>
      <c r="G651" t="s">
        <v>187</v>
      </c>
      <c r="H651" t="s">
        <v>89</v>
      </c>
      <c r="I651" t="s">
        <v>266</v>
      </c>
      <c r="J651">
        <v>227</v>
      </c>
      <c r="K651">
        <v>185</v>
      </c>
      <c r="L651">
        <v>-42</v>
      </c>
      <c r="M651">
        <v>0</v>
      </c>
      <c r="N651">
        <v>24</v>
      </c>
      <c r="O651">
        <v>58</v>
      </c>
      <c r="P651">
        <v>59</v>
      </c>
      <c r="Q651">
        <v>63</v>
      </c>
      <c r="R651">
        <v>0</v>
      </c>
    </row>
    <row r="652" spans="1:18" x14ac:dyDescent="0.25">
      <c r="A652" t="s">
        <v>183</v>
      </c>
      <c r="B652" t="s">
        <v>211</v>
      </c>
      <c r="C652" t="s">
        <v>93</v>
      </c>
      <c r="D652" t="s">
        <v>93</v>
      </c>
      <c r="E652">
        <v>223</v>
      </c>
      <c r="F652" t="s">
        <v>1109</v>
      </c>
      <c r="G652" t="s">
        <v>186</v>
      </c>
      <c r="H652" t="s">
        <v>86</v>
      </c>
      <c r="I652" t="s">
        <v>266</v>
      </c>
      <c r="J652">
        <v>307</v>
      </c>
      <c r="K652">
        <v>368</v>
      </c>
      <c r="L652">
        <v>61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</row>
    <row r="653" spans="1:18" x14ac:dyDescent="0.25">
      <c r="A653" t="s">
        <v>183</v>
      </c>
      <c r="B653" t="s">
        <v>211</v>
      </c>
      <c r="C653" t="s">
        <v>93</v>
      </c>
      <c r="D653" t="s">
        <v>93</v>
      </c>
      <c r="E653">
        <v>288</v>
      </c>
      <c r="F653" t="s">
        <v>1110</v>
      </c>
      <c r="G653" t="s">
        <v>186</v>
      </c>
      <c r="H653" t="s">
        <v>86</v>
      </c>
      <c r="I653" t="s">
        <v>266</v>
      </c>
      <c r="J653">
        <v>287</v>
      </c>
      <c r="K653">
        <v>368</v>
      </c>
      <c r="L653">
        <v>81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</row>
    <row r="654" spans="1:18" x14ac:dyDescent="0.25">
      <c r="A654" t="s">
        <v>183</v>
      </c>
      <c r="B654" t="s">
        <v>211</v>
      </c>
      <c r="C654" t="s">
        <v>93</v>
      </c>
      <c r="D654" t="s">
        <v>93</v>
      </c>
      <c r="E654">
        <v>289</v>
      </c>
      <c r="F654" t="s">
        <v>921</v>
      </c>
      <c r="G654" t="s">
        <v>186</v>
      </c>
      <c r="H654" t="s">
        <v>86</v>
      </c>
      <c r="I654" t="s">
        <v>266</v>
      </c>
      <c r="J654">
        <v>309</v>
      </c>
      <c r="K654">
        <v>368</v>
      </c>
      <c r="L654">
        <v>59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</row>
    <row r="655" spans="1:18" x14ac:dyDescent="0.25">
      <c r="A655" t="s">
        <v>183</v>
      </c>
      <c r="B655" t="s">
        <v>211</v>
      </c>
      <c r="C655" t="s">
        <v>93</v>
      </c>
      <c r="D655" t="s">
        <v>93</v>
      </c>
      <c r="E655">
        <v>290</v>
      </c>
      <c r="F655" t="s">
        <v>949</v>
      </c>
      <c r="G655" t="s">
        <v>186</v>
      </c>
      <c r="H655" t="s">
        <v>86</v>
      </c>
      <c r="I655" t="s">
        <v>266</v>
      </c>
      <c r="J655">
        <v>286</v>
      </c>
      <c r="K655">
        <v>368</v>
      </c>
      <c r="L655">
        <v>82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</row>
    <row r="656" spans="1:18" x14ac:dyDescent="0.25">
      <c r="A656" t="s">
        <v>183</v>
      </c>
      <c r="B656" t="s">
        <v>211</v>
      </c>
      <c r="C656" t="s">
        <v>93</v>
      </c>
      <c r="D656" t="s">
        <v>93</v>
      </c>
      <c r="E656">
        <v>398</v>
      </c>
      <c r="F656" t="s">
        <v>546</v>
      </c>
      <c r="G656" t="s">
        <v>187</v>
      </c>
      <c r="H656" t="s">
        <v>88</v>
      </c>
      <c r="I656" t="s">
        <v>266</v>
      </c>
      <c r="J656">
        <v>246</v>
      </c>
      <c r="K656">
        <v>250</v>
      </c>
      <c r="L656">
        <v>4</v>
      </c>
      <c r="M656">
        <v>8</v>
      </c>
      <c r="N656">
        <v>34</v>
      </c>
      <c r="O656">
        <v>56</v>
      </c>
      <c r="P656">
        <v>66</v>
      </c>
      <c r="Q656">
        <v>64</v>
      </c>
      <c r="R656">
        <v>0</v>
      </c>
    </row>
    <row r="657" spans="1:18" x14ac:dyDescent="0.25">
      <c r="A657" t="s">
        <v>183</v>
      </c>
      <c r="B657" t="s">
        <v>211</v>
      </c>
      <c r="C657" t="s">
        <v>93</v>
      </c>
      <c r="D657" t="s">
        <v>93</v>
      </c>
      <c r="E657">
        <v>614</v>
      </c>
      <c r="F657" t="s">
        <v>989</v>
      </c>
      <c r="G657" t="s">
        <v>186</v>
      </c>
      <c r="H657" t="s">
        <v>54</v>
      </c>
      <c r="I657" t="s">
        <v>266</v>
      </c>
      <c r="J657">
        <v>198</v>
      </c>
      <c r="K657">
        <v>200</v>
      </c>
      <c r="L657">
        <v>2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</row>
    <row r="658" spans="1:18" x14ac:dyDescent="0.25">
      <c r="A658" t="s">
        <v>183</v>
      </c>
      <c r="B658" t="s">
        <v>211</v>
      </c>
      <c r="C658" t="s">
        <v>93</v>
      </c>
      <c r="D658" t="s">
        <v>93</v>
      </c>
      <c r="E658">
        <v>617</v>
      </c>
      <c r="F658" t="s">
        <v>991</v>
      </c>
      <c r="G658" t="s">
        <v>186</v>
      </c>
      <c r="H658" t="s">
        <v>54</v>
      </c>
      <c r="I658" t="s">
        <v>266</v>
      </c>
      <c r="J658">
        <v>150</v>
      </c>
      <c r="K658">
        <v>150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</row>
    <row r="659" spans="1:18" x14ac:dyDescent="0.25">
      <c r="A659" t="s">
        <v>183</v>
      </c>
      <c r="B659" t="s">
        <v>211</v>
      </c>
      <c r="C659" t="s">
        <v>93</v>
      </c>
      <c r="D659" t="s">
        <v>93</v>
      </c>
      <c r="E659">
        <v>620</v>
      </c>
      <c r="F659" t="s">
        <v>993</v>
      </c>
      <c r="G659" t="s">
        <v>186</v>
      </c>
      <c r="H659" t="s">
        <v>54</v>
      </c>
      <c r="I659" t="s">
        <v>266</v>
      </c>
      <c r="J659">
        <v>57</v>
      </c>
      <c r="K659">
        <v>60</v>
      </c>
      <c r="L659">
        <v>3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</row>
    <row r="660" spans="1:18" x14ac:dyDescent="0.25">
      <c r="A660" t="s">
        <v>183</v>
      </c>
      <c r="B660" t="s">
        <v>211</v>
      </c>
      <c r="C660" t="s">
        <v>93</v>
      </c>
      <c r="D660" t="s">
        <v>93</v>
      </c>
      <c r="E660">
        <v>628</v>
      </c>
      <c r="F660" t="s">
        <v>995</v>
      </c>
      <c r="G660" t="s">
        <v>186</v>
      </c>
      <c r="H660" t="s">
        <v>54</v>
      </c>
      <c r="I660" t="s">
        <v>266</v>
      </c>
      <c r="J660">
        <v>125</v>
      </c>
      <c r="K660">
        <v>125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</row>
    <row r="661" spans="1:18" x14ac:dyDescent="0.25">
      <c r="A661" t="s">
        <v>183</v>
      </c>
      <c r="B661" t="s">
        <v>211</v>
      </c>
      <c r="C661" t="s">
        <v>93</v>
      </c>
      <c r="D661" t="s">
        <v>93</v>
      </c>
      <c r="E661">
        <v>657</v>
      </c>
      <c r="F661" t="s">
        <v>1042</v>
      </c>
      <c r="G661" t="s">
        <v>186</v>
      </c>
      <c r="H661" t="s">
        <v>54</v>
      </c>
      <c r="I661" t="s">
        <v>266</v>
      </c>
      <c r="J661">
        <v>41</v>
      </c>
      <c r="K661">
        <v>86</v>
      </c>
      <c r="L661">
        <v>45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</row>
    <row r="662" spans="1:18" x14ac:dyDescent="0.25">
      <c r="A662" t="s">
        <v>183</v>
      </c>
      <c r="B662" t="s">
        <v>211</v>
      </c>
      <c r="C662" t="s">
        <v>93</v>
      </c>
      <c r="D662" t="s">
        <v>93</v>
      </c>
      <c r="E662">
        <v>661</v>
      </c>
      <c r="F662" t="s">
        <v>1044</v>
      </c>
      <c r="G662" t="s">
        <v>186</v>
      </c>
      <c r="H662" t="s">
        <v>54</v>
      </c>
      <c r="I662" t="s">
        <v>266</v>
      </c>
      <c r="J662">
        <v>78</v>
      </c>
      <c r="K662">
        <v>85</v>
      </c>
      <c r="L662">
        <v>7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</row>
    <row r="663" spans="1:18" x14ac:dyDescent="0.25">
      <c r="A663" t="s">
        <v>183</v>
      </c>
      <c r="B663" t="s">
        <v>211</v>
      </c>
      <c r="C663" t="s">
        <v>93</v>
      </c>
      <c r="D663" t="s">
        <v>93</v>
      </c>
      <c r="E663">
        <v>663</v>
      </c>
      <c r="F663" t="s">
        <v>1046</v>
      </c>
      <c r="G663" t="s">
        <v>186</v>
      </c>
      <c r="H663" t="s">
        <v>54</v>
      </c>
      <c r="I663" t="s">
        <v>266</v>
      </c>
      <c r="J663">
        <v>42</v>
      </c>
      <c r="K663">
        <v>110</v>
      </c>
      <c r="L663">
        <v>68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</row>
    <row r="664" spans="1:18" x14ac:dyDescent="0.25">
      <c r="A664" t="s">
        <v>183</v>
      </c>
      <c r="B664" t="s">
        <v>211</v>
      </c>
      <c r="C664" t="s">
        <v>93</v>
      </c>
      <c r="D664" t="s">
        <v>93</v>
      </c>
      <c r="E664">
        <v>667</v>
      </c>
      <c r="F664" t="s">
        <v>1048</v>
      </c>
      <c r="G664" t="s">
        <v>186</v>
      </c>
      <c r="H664" t="s">
        <v>54</v>
      </c>
      <c r="I664" t="s">
        <v>266</v>
      </c>
      <c r="J664">
        <v>34</v>
      </c>
      <c r="K664">
        <v>105</v>
      </c>
      <c r="L664">
        <v>71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</row>
    <row r="665" spans="1:18" x14ac:dyDescent="0.25">
      <c r="A665" t="s">
        <v>183</v>
      </c>
      <c r="B665" t="s">
        <v>211</v>
      </c>
      <c r="C665" t="s">
        <v>93</v>
      </c>
      <c r="D665" t="s">
        <v>93</v>
      </c>
      <c r="E665">
        <v>1569</v>
      </c>
      <c r="F665" t="s">
        <v>1050</v>
      </c>
      <c r="G665" t="s">
        <v>186</v>
      </c>
      <c r="H665" t="s">
        <v>54</v>
      </c>
      <c r="I665" t="s">
        <v>266</v>
      </c>
      <c r="J665">
        <v>36</v>
      </c>
      <c r="K665">
        <v>88</v>
      </c>
      <c r="L665">
        <v>52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</row>
    <row r="666" spans="1:18" x14ac:dyDescent="0.25">
      <c r="A666" t="s">
        <v>183</v>
      </c>
      <c r="B666" t="s">
        <v>211</v>
      </c>
      <c r="C666" t="s">
        <v>93</v>
      </c>
      <c r="D666" t="s">
        <v>846</v>
      </c>
      <c r="E666">
        <v>133</v>
      </c>
      <c r="F666" t="s">
        <v>846</v>
      </c>
      <c r="G666" t="s">
        <v>187</v>
      </c>
      <c r="H666" t="s">
        <v>89</v>
      </c>
      <c r="I666" t="s">
        <v>266</v>
      </c>
      <c r="J666">
        <v>141</v>
      </c>
      <c r="K666">
        <v>131</v>
      </c>
      <c r="L666">
        <v>-10</v>
      </c>
      <c r="M666">
        <v>5</v>
      </c>
      <c r="N666">
        <v>25</v>
      </c>
      <c r="O666">
        <v>35</v>
      </c>
      <c r="P666">
        <v>32</v>
      </c>
      <c r="Q666">
        <v>37</v>
      </c>
      <c r="R666">
        <v>0</v>
      </c>
    </row>
    <row r="667" spans="1:18" x14ac:dyDescent="0.25">
      <c r="A667" t="s">
        <v>183</v>
      </c>
      <c r="B667" t="s">
        <v>211</v>
      </c>
      <c r="C667" t="s">
        <v>93</v>
      </c>
      <c r="D667" t="s">
        <v>846</v>
      </c>
      <c r="E667">
        <v>750</v>
      </c>
      <c r="F667" t="s">
        <v>859</v>
      </c>
      <c r="G667" t="s">
        <v>186</v>
      </c>
      <c r="H667" t="s">
        <v>86</v>
      </c>
      <c r="I667" t="s">
        <v>266</v>
      </c>
      <c r="J667">
        <v>283</v>
      </c>
      <c r="K667">
        <v>368</v>
      </c>
      <c r="L667">
        <v>85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</row>
    <row r="668" spans="1:18" x14ac:dyDescent="0.25">
      <c r="A668" t="s">
        <v>183</v>
      </c>
      <c r="B668" t="s">
        <v>211</v>
      </c>
      <c r="C668" t="s">
        <v>93</v>
      </c>
      <c r="D668" t="s">
        <v>846</v>
      </c>
      <c r="E668">
        <v>751</v>
      </c>
      <c r="F668" t="s">
        <v>848</v>
      </c>
      <c r="G668" t="s">
        <v>186</v>
      </c>
      <c r="H668" t="s">
        <v>86</v>
      </c>
      <c r="I668" t="s">
        <v>266</v>
      </c>
      <c r="J668">
        <v>318</v>
      </c>
      <c r="K668">
        <v>368</v>
      </c>
      <c r="L668">
        <v>50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</row>
    <row r="669" spans="1:18" x14ac:dyDescent="0.25">
      <c r="A669" t="s">
        <v>183</v>
      </c>
      <c r="B669" t="s">
        <v>211</v>
      </c>
      <c r="C669" t="s">
        <v>93</v>
      </c>
      <c r="D669" t="s">
        <v>846</v>
      </c>
      <c r="E669">
        <v>752</v>
      </c>
      <c r="F669" t="s">
        <v>860</v>
      </c>
      <c r="G669" t="s">
        <v>186</v>
      </c>
      <c r="H669" t="s">
        <v>86</v>
      </c>
      <c r="I669" t="s">
        <v>266</v>
      </c>
      <c r="J669">
        <v>247</v>
      </c>
      <c r="K669">
        <v>368</v>
      </c>
      <c r="L669">
        <v>121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</row>
    <row r="670" spans="1:18" x14ac:dyDescent="0.25">
      <c r="A670" t="s">
        <v>183</v>
      </c>
      <c r="B670" t="s">
        <v>211</v>
      </c>
      <c r="C670" t="s">
        <v>93</v>
      </c>
      <c r="D670" t="s">
        <v>211</v>
      </c>
      <c r="E670">
        <v>672</v>
      </c>
      <c r="F670" t="s">
        <v>1052</v>
      </c>
      <c r="G670" t="s">
        <v>186</v>
      </c>
      <c r="H670" t="s">
        <v>54</v>
      </c>
      <c r="I670" t="s">
        <v>266</v>
      </c>
      <c r="J670">
        <v>50</v>
      </c>
      <c r="K670">
        <v>85</v>
      </c>
      <c r="L670">
        <v>35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</row>
    <row r="671" spans="1:18" x14ac:dyDescent="0.25">
      <c r="A671" t="s">
        <v>183</v>
      </c>
      <c r="B671" t="s">
        <v>211</v>
      </c>
      <c r="C671" t="s">
        <v>93</v>
      </c>
      <c r="D671" t="s">
        <v>404</v>
      </c>
      <c r="E671">
        <v>1688</v>
      </c>
      <c r="F671" t="s">
        <v>406</v>
      </c>
      <c r="G671" t="s">
        <v>187</v>
      </c>
      <c r="H671" t="s">
        <v>84</v>
      </c>
      <c r="I671" t="s">
        <v>266</v>
      </c>
      <c r="J671">
        <v>74</v>
      </c>
      <c r="K671">
        <v>226</v>
      </c>
      <c r="L671">
        <v>152</v>
      </c>
      <c r="M671">
        <v>0</v>
      </c>
      <c r="N671">
        <v>0</v>
      </c>
      <c r="O671">
        <v>11</v>
      </c>
      <c r="P671">
        <v>27</v>
      </c>
      <c r="Q671">
        <v>27</v>
      </c>
      <c r="R671">
        <v>0</v>
      </c>
    </row>
    <row r="672" spans="1:18" x14ac:dyDescent="0.25">
      <c r="A672" t="s">
        <v>183</v>
      </c>
      <c r="B672" t="s">
        <v>211</v>
      </c>
      <c r="C672" t="s">
        <v>93</v>
      </c>
      <c r="D672" t="s">
        <v>1053</v>
      </c>
      <c r="E672">
        <v>664</v>
      </c>
      <c r="F672" t="s">
        <v>1055</v>
      </c>
      <c r="G672" t="s">
        <v>186</v>
      </c>
      <c r="H672" t="s">
        <v>54</v>
      </c>
      <c r="I672" t="s">
        <v>266</v>
      </c>
      <c r="J672">
        <v>43</v>
      </c>
      <c r="K672">
        <v>79</v>
      </c>
      <c r="L672">
        <v>36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</row>
    <row r="673" spans="1:18" x14ac:dyDescent="0.25">
      <c r="A673" t="s">
        <v>183</v>
      </c>
      <c r="B673" t="s">
        <v>211</v>
      </c>
      <c r="C673" t="s">
        <v>93</v>
      </c>
      <c r="D673" t="s">
        <v>1053</v>
      </c>
      <c r="E673">
        <v>665</v>
      </c>
      <c r="F673" t="s">
        <v>1057</v>
      </c>
      <c r="G673" t="s">
        <v>186</v>
      </c>
      <c r="H673" t="s">
        <v>54</v>
      </c>
      <c r="I673" t="s">
        <v>266</v>
      </c>
      <c r="J673">
        <v>38</v>
      </c>
      <c r="K673">
        <v>70</v>
      </c>
      <c r="L673">
        <v>32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</row>
    <row r="674" spans="1:18" x14ac:dyDescent="0.25">
      <c r="A674" t="s">
        <v>183</v>
      </c>
      <c r="B674" t="s">
        <v>211</v>
      </c>
      <c r="C674" t="s">
        <v>93</v>
      </c>
      <c r="D674" t="s">
        <v>1053</v>
      </c>
      <c r="E674">
        <v>1568</v>
      </c>
      <c r="F674" t="s">
        <v>1059</v>
      </c>
      <c r="G674" t="s">
        <v>186</v>
      </c>
      <c r="H674" t="s">
        <v>54</v>
      </c>
      <c r="I674" t="s">
        <v>266</v>
      </c>
      <c r="J674">
        <v>12</v>
      </c>
      <c r="K674">
        <v>66</v>
      </c>
      <c r="L674">
        <v>54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</row>
    <row r="675" spans="1:18" x14ac:dyDescent="0.25">
      <c r="A675" t="s">
        <v>183</v>
      </c>
      <c r="B675" t="s">
        <v>211</v>
      </c>
      <c r="C675" t="s">
        <v>93</v>
      </c>
      <c r="D675" t="s">
        <v>1060</v>
      </c>
      <c r="E675">
        <v>670</v>
      </c>
      <c r="F675" t="s">
        <v>1062</v>
      </c>
      <c r="G675" t="s">
        <v>186</v>
      </c>
      <c r="H675" t="s">
        <v>54</v>
      </c>
      <c r="I675" t="s">
        <v>266</v>
      </c>
      <c r="J675">
        <v>56</v>
      </c>
      <c r="K675">
        <v>85</v>
      </c>
      <c r="L675">
        <v>29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</row>
    <row r="676" spans="1:18" x14ac:dyDescent="0.25">
      <c r="A676" t="s">
        <v>183</v>
      </c>
      <c r="B676" t="s">
        <v>211</v>
      </c>
      <c r="C676" t="s">
        <v>93</v>
      </c>
      <c r="D676" t="s">
        <v>653</v>
      </c>
      <c r="E676">
        <v>1490</v>
      </c>
      <c r="F676" t="s">
        <v>655</v>
      </c>
      <c r="G676" t="s">
        <v>186</v>
      </c>
      <c r="H676" t="s">
        <v>85</v>
      </c>
      <c r="I676" t="s">
        <v>266</v>
      </c>
      <c r="J676">
        <v>343</v>
      </c>
      <c r="K676">
        <v>368</v>
      </c>
      <c r="L676">
        <v>25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</row>
    <row r="677" spans="1:18" x14ac:dyDescent="0.25">
      <c r="A677" t="s">
        <v>183</v>
      </c>
      <c r="B677" t="s">
        <v>211</v>
      </c>
      <c r="C677" t="s">
        <v>93</v>
      </c>
      <c r="D677" t="s">
        <v>374</v>
      </c>
      <c r="E677">
        <v>611</v>
      </c>
      <c r="F677" t="s">
        <v>1064</v>
      </c>
      <c r="G677" t="s">
        <v>186</v>
      </c>
      <c r="H677" t="s">
        <v>54</v>
      </c>
      <c r="I677" t="s">
        <v>266</v>
      </c>
      <c r="J677">
        <v>67</v>
      </c>
      <c r="K677">
        <v>80</v>
      </c>
      <c r="L677">
        <v>13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</row>
    <row r="678" spans="1:18" x14ac:dyDescent="0.25">
      <c r="A678" t="s">
        <v>183</v>
      </c>
      <c r="B678" t="s">
        <v>211</v>
      </c>
      <c r="C678" t="s">
        <v>93</v>
      </c>
      <c r="D678" t="s">
        <v>374</v>
      </c>
      <c r="E678">
        <v>630</v>
      </c>
      <c r="F678" t="s">
        <v>997</v>
      </c>
      <c r="G678" t="s">
        <v>186</v>
      </c>
      <c r="H678" t="s">
        <v>54</v>
      </c>
      <c r="I678" t="s">
        <v>266</v>
      </c>
      <c r="J678">
        <v>160</v>
      </c>
      <c r="K678">
        <v>160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</row>
    <row r="679" spans="1:18" x14ac:dyDescent="0.25">
      <c r="A679" t="s">
        <v>183</v>
      </c>
      <c r="B679" t="s">
        <v>211</v>
      </c>
      <c r="C679" t="s">
        <v>93</v>
      </c>
      <c r="D679" t="s">
        <v>374</v>
      </c>
      <c r="E679">
        <v>1726</v>
      </c>
      <c r="F679" t="s">
        <v>376</v>
      </c>
      <c r="G679" t="s">
        <v>186</v>
      </c>
      <c r="H679" t="s">
        <v>54</v>
      </c>
      <c r="I679" t="s">
        <v>266</v>
      </c>
      <c r="J679">
        <v>13</v>
      </c>
      <c r="K679">
        <v>85</v>
      </c>
      <c r="L679">
        <v>72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</row>
    <row r="680" spans="1:18" x14ac:dyDescent="0.25">
      <c r="A680" t="s">
        <v>183</v>
      </c>
      <c r="B680" t="s">
        <v>211</v>
      </c>
      <c r="C680" t="s">
        <v>102</v>
      </c>
      <c r="D680" t="s">
        <v>998</v>
      </c>
      <c r="E680">
        <v>631</v>
      </c>
      <c r="F680" t="s">
        <v>1000</v>
      </c>
      <c r="G680" t="s">
        <v>186</v>
      </c>
      <c r="H680" t="s">
        <v>54</v>
      </c>
      <c r="I680" t="s">
        <v>266</v>
      </c>
      <c r="J680">
        <v>68</v>
      </c>
      <c r="K680">
        <v>70</v>
      </c>
      <c r="L680">
        <v>2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</row>
    <row r="681" spans="1:18" x14ac:dyDescent="0.25">
      <c r="A681" t="s">
        <v>183</v>
      </c>
      <c r="B681" t="s">
        <v>211</v>
      </c>
      <c r="C681" t="s">
        <v>102</v>
      </c>
      <c r="D681" t="s">
        <v>766</v>
      </c>
      <c r="E681">
        <v>666</v>
      </c>
      <c r="F681" t="s">
        <v>1066</v>
      </c>
      <c r="G681" t="s">
        <v>186</v>
      </c>
      <c r="H681" t="s">
        <v>54</v>
      </c>
      <c r="I681" t="s">
        <v>266</v>
      </c>
      <c r="J681">
        <v>71</v>
      </c>
      <c r="K681">
        <v>88</v>
      </c>
      <c r="L681">
        <v>17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</row>
    <row r="682" spans="1:18" x14ac:dyDescent="0.25">
      <c r="A682" t="s">
        <v>183</v>
      </c>
      <c r="B682" t="s">
        <v>211</v>
      </c>
      <c r="C682" t="s">
        <v>102</v>
      </c>
      <c r="D682" t="s">
        <v>766</v>
      </c>
      <c r="E682">
        <v>811</v>
      </c>
      <c r="F682" t="s">
        <v>768</v>
      </c>
      <c r="G682" t="s">
        <v>186</v>
      </c>
      <c r="H682" t="s">
        <v>86</v>
      </c>
      <c r="I682" t="s">
        <v>266</v>
      </c>
      <c r="J682">
        <v>221</v>
      </c>
      <c r="K682">
        <v>368</v>
      </c>
      <c r="L682">
        <v>147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</row>
    <row r="683" spans="1:18" x14ac:dyDescent="0.25">
      <c r="A683" t="s">
        <v>183</v>
      </c>
      <c r="B683" t="s">
        <v>211</v>
      </c>
      <c r="C683" t="s">
        <v>102</v>
      </c>
      <c r="D683" t="s">
        <v>769</v>
      </c>
      <c r="E683">
        <v>36</v>
      </c>
      <c r="F683" t="s">
        <v>1258</v>
      </c>
      <c r="G683" t="s">
        <v>187</v>
      </c>
      <c r="H683" t="s">
        <v>88</v>
      </c>
      <c r="I683" t="s">
        <v>266</v>
      </c>
      <c r="J683">
        <v>211</v>
      </c>
      <c r="K683">
        <v>250</v>
      </c>
      <c r="L683">
        <v>39</v>
      </c>
      <c r="M683">
        <v>13</v>
      </c>
      <c r="N683">
        <v>34</v>
      </c>
      <c r="O683">
        <v>40</v>
      </c>
      <c r="P683">
        <v>56</v>
      </c>
      <c r="Q683">
        <v>45</v>
      </c>
      <c r="R683">
        <v>0</v>
      </c>
    </row>
    <row r="684" spans="1:18" x14ac:dyDescent="0.25">
      <c r="A684" t="s">
        <v>183</v>
      </c>
      <c r="B684" t="s">
        <v>211</v>
      </c>
      <c r="C684" t="s">
        <v>102</v>
      </c>
      <c r="D684" t="s">
        <v>769</v>
      </c>
      <c r="E684">
        <v>39</v>
      </c>
      <c r="F684" t="s">
        <v>1123</v>
      </c>
      <c r="G684" t="s">
        <v>187</v>
      </c>
      <c r="H684" t="s">
        <v>88</v>
      </c>
      <c r="I684" t="s">
        <v>266</v>
      </c>
      <c r="J684">
        <v>243</v>
      </c>
      <c r="K684">
        <v>250</v>
      </c>
      <c r="L684">
        <v>7</v>
      </c>
      <c r="M684">
        <v>6</v>
      </c>
      <c r="N684">
        <v>49</v>
      </c>
      <c r="O684">
        <v>55</v>
      </c>
      <c r="P684">
        <v>66</v>
      </c>
      <c r="Q684">
        <v>59</v>
      </c>
      <c r="R684">
        <v>0</v>
      </c>
    </row>
    <row r="685" spans="1:18" x14ac:dyDescent="0.25">
      <c r="A685" t="s">
        <v>183</v>
      </c>
      <c r="B685" t="s">
        <v>211</v>
      </c>
      <c r="C685" t="s">
        <v>102</v>
      </c>
      <c r="D685" t="s">
        <v>769</v>
      </c>
      <c r="E685">
        <v>137</v>
      </c>
      <c r="F685" t="s">
        <v>1249</v>
      </c>
      <c r="G685" t="s">
        <v>187</v>
      </c>
      <c r="H685" t="s">
        <v>89</v>
      </c>
      <c r="I685" t="s">
        <v>266</v>
      </c>
      <c r="J685">
        <v>198</v>
      </c>
      <c r="K685">
        <v>207</v>
      </c>
      <c r="L685">
        <v>9</v>
      </c>
      <c r="M685">
        <v>0</v>
      </c>
      <c r="N685">
        <v>22</v>
      </c>
      <c r="O685">
        <v>51</v>
      </c>
      <c r="P685">
        <v>61</v>
      </c>
      <c r="Q685">
        <v>56</v>
      </c>
      <c r="R685">
        <v>0</v>
      </c>
    </row>
    <row r="686" spans="1:18" x14ac:dyDescent="0.25">
      <c r="A686" t="s">
        <v>183</v>
      </c>
      <c r="B686" t="s">
        <v>211</v>
      </c>
      <c r="C686" t="s">
        <v>102</v>
      </c>
      <c r="D686" t="s">
        <v>769</v>
      </c>
      <c r="E686">
        <v>200</v>
      </c>
      <c r="F686" t="s">
        <v>646</v>
      </c>
      <c r="G686" t="s">
        <v>186</v>
      </c>
      <c r="H686" t="s">
        <v>86</v>
      </c>
      <c r="I686" t="s">
        <v>266</v>
      </c>
      <c r="J686">
        <v>204</v>
      </c>
      <c r="K686">
        <v>368</v>
      </c>
      <c r="L686">
        <v>164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</row>
    <row r="687" spans="1:18" x14ac:dyDescent="0.25">
      <c r="A687" t="s">
        <v>183</v>
      </c>
      <c r="B687" t="s">
        <v>211</v>
      </c>
      <c r="C687" t="s">
        <v>102</v>
      </c>
      <c r="D687" t="s">
        <v>769</v>
      </c>
      <c r="E687">
        <v>201</v>
      </c>
      <c r="F687" t="s">
        <v>1127</v>
      </c>
      <c r="G687" t="s">
        <v>186</v>
      </c>
      <c r="H687" t="s">
        <v>86</v>
      </c>
      <c r="I687" t="s">
        <v>266</v>
      </c>
      <c r="J687">
        <v>233</v>
      </c>
      <c r="K687">
        <v>368</v>
      </c>
      <c r="L687">
        <v>135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</row>
    <row r="688" spans="1:18" x14ac:dyDescent="0.25">
      <c r="A688" t="s">
        <v>183</v>
      </c>
      <c r="B688" t="s">
        <v>211</v>
      </c>
      <c r="C688" t="s">
        <v>102</v>
      </c>
      <c r="D688" t="s">
        <v>769</v>
      </c>
      <c r="E688">
        <v>233</v>
      </c>
      <c r="F688" t="s">
        <v>771</v>
      </c>
      <c r="G688" t="s">
        <v>186</v>
      </c>
      <c r="H688" t="s">
        <v>86</v>
      </c>
      <c r="I688" t="s">
        <v>266</v>
      </c>
      <c r="J688">
        <v>208</v>
      </c>
      <c r="K688">
        <v>368</v>
      </c>
      <c r="L688">
        <v>160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</row>
    <row r="689" spans="1:18" x14ac:dyDescent="0.25">
      <c r="A689" t="s">
        <v>183</v>
      </c>
      <c r="B689" t="s">
        <v>211</v>
      </c>
      <c r="C689" t="s">
        <v>102</v>
      </c>
      <c r="D689" t="s">
        <v>568</v>
      </c>
      <c r="E689">
        <v>884</v>
      </c>
      <c r="F689" t="s">
        <v>570</v>
      </c>
      <c r="G689" t="s">
        <v>186</v>
      </c>
      <c r="H689" t="s">
        <v>86</v>
      </c>
      <c r="I689" t="s">
        <v>266</v>
      </c>
      <c r="J689">
        <v>210</v>
      </c>
      <c r="K689">
        <v>368</v>
      </c>
      <c r="L689">
        <v>158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</row>
    <row r="690" spans="1:18" x14ac:dyDescent="0.25">
      <c r="A690" t="s">
        <v>183</v>
      </c>
      <c r="B690" t="s">
        <v>211</v>
      </c>
      <c r="C690" t="s">
        <v>102</v>
      </c>
      <c r="D690" t="s">
        <v>568</v>
      </c>
      <c r="E690">
        <v>885</v>
      </c>
      <c r="F690" t="s">
        <v>571</v>
      </c>
      <c r="G690" t="s">
        <v>186</v>
      </c>
      <c r="H690" t="s">
        <v>86</v>
      </c>
      <c r="I690" t="s">
        <v>266</v>
      </c>
      <c r="J690">
        <v>233</v>
      </c>
      <c r="K690">
        <v>368</v>
      </c>
      <c r="L690">
        <v>135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</row>
    <row r="691" spans="1:18" x14ac:dyDescent="0.25">
      <c r="A691" t="s">
        <v>183</v>
      </c>
      <c r="B691" t="s">
        <v>211</v>
      </c>
      <c r="C691" t="s">
        <v>102</v>
      </c>
      <c r="D691" t="s">
        <v>382</v>
      </c>
      <c r="E691">
        <v>1703</v>
      </c>
      <c r="F691" t="s">
        <v>384</v>
      </c>
      <c r="G691" t="s">
        <v>187</v>
      </c>
      <c r="H691" t="s">
        <v>84</v>
      </c>
      <c r="I691" t="s">
        <v>266</v>
      </c>
      <c r="J691">
        <v>74</v>
      </c>
      <c r="K691">
        <v>60</v>
      </c>
      <c r="L691">
        <v>-14</v>
      </c>
      <c r="M691">
        <v>0</v>
      </c>
      <c r="N691">
        <v>1</v>
      </c>
      <c r="O691">
        <v>19</v>
      </c>
      <c r="P691">
        <v>22</v>
      </c>
      <c r="Q691">
        <v>28</v>
      </c>
      <c r="R691">
        <v>0</v>
      </c>
    </row>
    <row r="692" spans="1:18" x14ac:dyDescent="0.25">
      <c r="A692" t="s">
        <v>183</v>
      </c>
      <c r="B692" t="s">
        <v>211</v>
      </c>
      <c r="C692" t="s">
        <v>110</v>
      </c>
      <c r="D692" t="s">
        <v>110</v>
      </c>
      <c r="E692">
        <v>238</v>
      </c>
      <c r="F692" t="s">
        <v>686</v>
      </c>
      <c r="G692" t="s">
        <v>187</v>
      </c>
      <c r="H692" t="s">
        <v>88</v>
      </c>
      <c r="I692" t="s">
        <v>266</v>
      </c>
      <c r="J692">
        <v>267</v>
      </c>
      <c r="K692">
        <v>250</v>
      </c>
      <c r="L692">
        <v>-17</v>
      </c>
      <c r="M692">
        <v>16</v>
      </c>
      <c r="N692">
        <v>48</v>
      </c>
      <c r="O692">
        <v>56</v>
      </c>
      <c r="P692">
        <v>74</v>
      </c>
      <c r="Q692">
        <v>61</v>
      </c>
      <c r="R692">
        <v>0</v>
      </c>
    </row>
    <row r="693" spans="1:18" x14ac:dyDescent="0.25">
      <c r="A693" t="s">
        <v>183</v>
      </c>
      <c r="B693" t="s">
        <v>211</v>
      </c>
      <c r="C693" t="s">
        <v>110</v>
      </c>
      <c r="D693" t="s">
        <v>110</v>
      </c>
      <c r="E693">
        <v>239</v>
      </c>
      <c r="F693" t="s">
        <v>879</v>
      </c>
      <c r="G693" t="s">
        <v>186</v>
      </c>
      <c r="H693" t="s">
        <v>86</v>
      </c>
      <c r="I693" t="s">
        <v>266</v>
      </c>
      <c r="J693">
        <v>253</v>
      </c>
      <c r="K693">
        <v>368</v>
      </c>
      <c r="L693">
        <v>115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</row>
    <row r="694" spans="1:18" x14ac:dyDescent="0.25">
      <c r="A694" t="s">
        <v>183</v>
      </c>
      <c r="B694" t="s">
        <v>211</v>
      </c>
      <c r="C694" t="s">
        <v>110</v>
      </c>
      <c r="D694" t="s">
        <v>110</v>
      </c>
      <c r="E694">
        <v>240</v>
      </c>
      <c r="F694" t="s">
        <v>686</v>
      </c>
      <c r="G694" t="s">
        <v>186</v>
      </c>
      <c r="H694" t="s">
        <v>86</v>
      </c>
      <c r="I694" t="s">
        <v>266</v>
      </c>
      <c r="J694">
        <v>198</v>
      </c>
      <c r="K694">
        <v>368</v>
      </c>
      <c r="L694">
        <v>170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</row>
    <row r="695" spans="1:18" x14ac:dyDescent="0.25">
      <c r="A695" t="s">
        <v>183</v>
      </c>
      <c r="B695" t="s">
        <v>211</v>
      </c>
      <c r="C695" t="s">
        <v>110</v>
      </c>
      <c r="D695" t="s">
        <v>110</v>
      </c>
      <c r="E695">
        <v>241</v>
      </c>
      <c r="F695" t="s">
        <v>765</v>
      </c>
      <c r="G695" t="s">
        <v>186</v>
      </c>
      <c r="H695" t="s">
        <v>86</v>
      </c>
      <c r="I695" t="s">
        <v>266</v>
      </c>
      <c r="J695">
        <v>212</v>
      </c>
      <c r="K695">
        <v>368</v>
      </c>
      <c r="L695">
        <v>156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</row>
    <row r="696" spans="1:18" x14ac:dyDescent="0.25">
      <c r="A696" t="s">
        <v>183</v>
      </c>
      <c r="B696" t="s">
        <v>214</v>
      </c>
      <c r="C696" t="s">
        <v>91</v>
      </c>
      <c r="D696" t="s">
        <v>91</v>
      </c>
      <c r="E696">
        <v>52</v>
      </c>
      <c r="F696" t="s">
        <v>265</v>
      </c>
      <c r="G696" t="s">
        <v>186</v>
      </c>
      <c r="H696" t="s">
        <v>86</v>
      </c>
      <c r="I696" t="s">
        <v>266</v>
      </c>
      <c r="J696">
        <v>367</v>
      </c>
      <c r="K696">
        <v>368</v>
      </c>
      <c r="L696">
        <v>1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</row>
    <row r="697" spans="1:18" x14ac:dyDescent="0.25">
      <c r="A697" t="s">
        <v>183</v>
      </c>
      <c r="B697" t="s">
        <v>214</v>
      </c>
      <c r="C697" t="s">
        <v>91</v>
      </c>
      <c r="D697" t="s">
        <v>91</v>
      </c>
      <c r="E697">
        <v>62</v>
      </c>
      <c r="F697" t="s">
        <v>1243</v>
      </c>
      <c r="G697" t="s">
        <v>186</v>
      </c>
      <c r="H697" t="s">
        <v>85</v>
      </c>
      <c r="I697" t="s">
        <v>266</v>
      </c>
      <c r="J697">
        <v>337</v>
      </c>
      <c r="K697">
        <v>368</v>
      </c>
      <c r="L697">
        <v>31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</row>
    <row r="698" spans="1:18" x14ac:dyDescent="0.25">
      <c r="A698" t="s">
        <v>183</v>
      </c>
      <c r="B698" t="s">
        <v>214</v>
      </c>
      <c r="C698" t="s">
        <v>91</v>
      </c>
      <c r="D698" t="s">
        <v>91</v>
      </c>
      <c r="E698">
        <v>63</v>
      </c>
      <c r="F698" t="s">
        <v>504</v>
      </c>
      <c r="G698" t="s">
        <v>186</v>
      </c>
      <c r="H698" t="s">
        <v>86</v>
      </c>
      <c r="I698" t="s">
        <v>266</v>
      </c>
      <c r="J698">
        <v>303</v>
      </c>
      <c r="K698">
        <v>368</v>
      </c>
      <c r="L698">
        <v>65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</row>
    <row r="699" spans="1:18" x14ac:dyDescent="0.25">
      <c r="A699" t="s">
        <v>183</v>
      </c>
      <c r="B699" t="s">
        <v>214</v>
      </c>
      <c r="C699" t="s">
        <v>91</v>
      </c>
      <c r="D699" t="s">
        <v>91</v>
      </c>
      <c r="E699">
        <v>130</v>
      </c>
      <c r="F699" t="s">
        <v>91</v>
      </c>
      <c r="G699" t="s">
        <v>187</v>
      </c>
      <c r="H699" t="s">
        <v>89</v>
      </c>
      <c r="I699" t="s">
        <v>266</v>
      </c>
      <c r="J699">
        <v>74</v>
      </c>
      <c r="K699">
        <v>79</v>
      </c>
      <c r="L699">
        <v>5</v>
      </c>
      <c r="M699">
        <v>0</v>
      </c>
      <c r="N699">
        <v>8</v>
      </c>
      <c r="O699">
        <v>21</v>
      </c>
      <c r="P699">
        <v>22</v>
      </c>
      <c r="Q699">
        <v>17</v>
      </c>
      <c r="R699">
        <v>0</v>
      </c>
    </row>
    <row r="700" spans="1:18" x14ac:dyDescent="0.25">
      <c r="A700" t="s">
        <v>183</v>
      </c>
      <c r="B700" t="s">
        <v>214</v>
      </c>
      <c r="C700" t="s">
        <v>91</v>
      </c>
      <c r="D700" t="s">
        <v>91</v>
      </c>
      <c r="E700">
        <v>163</v>
      </c>
      <c r="F700" t="s">
        <v>1244</v>
      </c>
      <c r="G700" t="s">
        <v>186</v>
      </c>
      <c r="H700" t="s">
        <v>85</v>
      </c>
      <c r="I700" t="s">
        <v>266</v>
      </c>
      <c r="J700">
        <v>337</v>
      </c>
      <c r="K700">
        <v>368</v>
      </c>
      <c r="L700">
        <v>31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</row>
    <row r="701" spans="1:18" x14ac:dyDescent="0.25">
      <c r="A701" t="s">
        <v>183</v>
      </c>
      <c r="B701" t="s">
        <v>214</v>
      </c>
      <c r="C701" t="s">
        <v>91</v>
      </c>
      <c r="D701" t="s">
        <v>91</v>
      </c>
      <c r="E701">
        <v>282</v>
      </c>
      <c r="F701" t="s">
        <v>474</v>
      </c>
      <c r="G701" t="s">
        <v>187</v>
      </c>
      <c r="H701" t="s">
        <v>88</v>
      </c>
      <c r="I701" t="s">
        <v>266</v>
      </c>
      <c r="J701">
        <v>245</v>
      </c>
      <c r="K701">
        <v>250</v>
      </c>
      <c r="L701">
        <v>5</v>
      </c>
      <c r="M701">
        <v>17</v>
      </c>
      <c r="N701">
        <v>37</v>
      </c>
      <c r="O701">
        <v>55</v>
      </c>
      <c r="P701">
        <v>58</v>
      </c>
      <c r="Q701">
        <v>56</v>
      </c>
      <c r="R701">
        <v>0</v>
      </c>
    </row>
    <row r="702" spans="1:18" x14ac:dyDescent="0.25">
      <c r="A702" t="s">
        <v>183</v>
      </c>
      <c r="B702" t="s">
        <v>214</v>
      </c>
      <c r="C702" t="s">
        <v>91</v>
      </c>
      <c r="D702" t="s">
        <v>91</v>
      </c>
      <c r="E702">
        <v>283</v>
      </c>
      <c r="F702" t="s">
        <v>474</v>
      </c>
      <c r="G702" t="s">
        <v>186</v>
      </c>
      <c r="H702" t="s">
        <v>86</v>
      </c>
      <c r="I702" t="s">
        <v>266</v>
      </c>
      <c r="J702">
        <v>355</v>
      </c>
      <c r="K702">
        <v>368</v>
      </c>
      <c r="L702">
        <v>13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</row>
    <row r="703" spans="1:18" x14ac:dyDescent="0.25">
      <c r="A703" t="s">
        <v>183</v>
      </c>
      <c r="B703" t="s">
        <v>214</v>
      </c>
      <c r="C703" t="s">
        <v>91</v>
      </c>
      <c r="D703" t="s">
        <v>91</v>
      </c>
      <c r="E703">
        <v>285</v>
      </c>
      <c r="F703" t="s">
        <v>588</v>
      </c>
      <c r="G703" t="s">
        <v>187</v>
      </c>
      <c r="H703" t="s">
        <v>88</v>
      </c>
      <c r="I703" t="s">
        <v>266</v>
      </c>
      <c r="J703">
        <v>231</v>
      </c>
      <c r="K703">
        <v>250</v>
      </c>
      <c r="L703">
        <v>19</v>
      </c>
      <c r="M703">
        <v>18</v>
      </c>
      <c r="N703">
        <v>33</v>
      </c>
      <c r="O703">
        <v>48</v>
      </c>
      <c r="P703">
        <v>56</v>
      </c>
      <c r="Q703">
        <v>60</v>
      </c>
      <c r="R703">
        <v>0</v>
      </c>
    </row>
    <row r="704" spans="1:18" x14ac:dyDescent="0.25">
      <c r="A704" t="s">
        <v>183</v>
      </c>
      <c r="B704" t="s">
        <v>214</v>
      </c>
      <c r="C704" t="s">
        <v>91</v>
      </c>
      <c r="D704" t="s">
        <v>91</v>
      </c>
      <c r="E704">
        <v>286</v>
      </c>
      <c r="F704" t="s">
        <v>791</v>
      </c>
      <c r="G704" t="s">
        <v>186</v>
      </c>
      <c r="H704" t="s">
        <v>86</v>
      </c>
      <c r="I704" t="s">
        <v>266</v>
      </c>
      <c r="J704">
        <v>188</v>
      </c>
      <c r="K704">
        <v>368</v>
      </c>
      <c r="L704">
        <v>180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</row>
    <row r="705" spans="1:18" x14ac:dyDescent="0.25">
      <c r="A705" t="s">
        <v>183</v>
      </c>
      <c r="B705" t="s">
        <v>214</v>
      </c>
      <c r="C705" t="s">
        <v>91</v>
      </c>
      <c r="D705" t="s">
        <v>91</v>
      </c>
      <c r="E705">
        <v>390</v>
      </c>
      <c r="F705" t="s">
        <v>504</v>
      </c>
      <c r="G705" t="s">
        <v>187</v>
      </c>
      <c r="H705" t="s">
        <v>88</v>
      </c>
      <c r="I705" t="s">
        <v>266</v>
      </c>
      <c r="J705">
        <v>247</v>
      </c>
      <c r="K705">
        <v>250</v>
      </c>
      <c r="L705">
        <v>3</v>
      </c>
      <c r="M705">
        <v>20</v>
      </c>
      <c r="N705">
        <v>34</v>
      </c>
      <c r="O705">
        <v>47</v>
      </c>
      <c r="P705">
        <v>68</v>
      </c>
      <c r="Q705">
        <v>62</v>
      </c>
      <c r="R705">
        <v>0</v>
      </c>
    </row>
    <row r="706" spans="1:18" x14ac:dyDescent="0.25">
      <c r="A706" t="s">
        <v>183</v>
      </c>
      <c r="B706" t="s">
        <v>214</v>
      </c>
      <c r="C706" t="s">
        <v>91</v>
      </c>
      <c r="D706" t="s">
        <v>91</v>
      </c>
      <c r="E706">
        <v>391</v>
      </c>
      <c r="F706" t="s">
        <v>282</v>
      </c>
      <c r="G706" t="s">
        <v>187</v>
      </c>
      <c r="H706" t="s">
        <v>88</v>
      </c>
      <c r="I706" t="s">
        <v>266</v>
      </c>
      <c r="J706">
        <v>186</v>
      </c>
      <c r="K706">
        <v>250</v>
      </c>
      <c r="L706">
        <v>64</v>
      </c>
      <c r="M706">
        <v>18</v>
      </c>
      <c r="N706">
        <v>33</v>
      </c>
      <c r="O706">
        <v>55</v>
      </c>
      <c r="P706">
        <v>47</v>
      </c>
      <c r="Q706">
        <v>30</v>
      </c>
      <c r="R706">
        <v>0</v>
      </c>
    </row>
    <row r="707" spans="1:18" x14ac:dyDescent="0.25">
      <c r="A707" t="s">
        <v>183</v>
      </c>
      <c r="B707" t="s">
        <v>214</v>
      </c>
      <c r="C707" t="s">
        <v>91</v>
      </c>
      <c r="D707" t="s">
        <v>91</v>
      </c>
      <c r="E707">
        <v>618</v>
      </c>
      <c r="F707" t="s">
        <v>985</v>
      </c>
      <c r="G707" t="s">
        <v>186</v>
      </c>
      <c r="H707" t="s">
        <v>54</v>
      </c>
      <c r="I707" t="s">
        <v>266</v>
      </c>
      <c r="J707">
        <v>200</v>
      </c>
      <c r="K707">
        <v>200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</row>
    <row r="708" spans="1:18" x14ac:dyDescent="0.25">
      <c r="A708" t="s">
        <v>183</v>
      </c>
      <c r="B708" t="s">
        <v>214</v>
      </c>
      <c r="C708" t="s">
        <v>91</v>
      </c>
      <c r="D708" t="s">
        <v>91</v>
      </c>
      <c r="E708">
        <v>633</v>
      </c>
      <c r="F708" t="s">
        <v>1009</v>
      </c>
      <c r="G708" t="s">
        <v>186</v>
      </c>
      <c r="H708" t="s">
        <v>54</v>
      </c>
      <c r="I708" t="s">
        <v>266</v>
      </c>
      <c r="J708">
        <v>18</v>
      </c>
      <c r="K708">
        <v>120</v>
      </c>
      <c r="L708">
        <v>102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</row>
    <row r="709" spans="1:18" x14ac:dyDescent="0.25">
      <c r="A709" t="s">
        <v>183</v>
      </c>
      <c r="B709" t="s">
        <v>214</v>
      </c>
      <c r="C709" t="s">
        <v>91</v>
      </c>
      <c r="D709" t="s">
        <v>91</v>
      </c>
      <c r="E709">
        <v>634</v>
      </c>
      <c r="F709" t="s">
        <v>1011</v>
      </c>
      <c r="G709" t="s">
        <v>186</v>
      </c>
      <c r="H709" t="s">
        <v>54</v>
      </c>
      <c r="I709" t="s">
        <v>266</v>
      </c>
      <c r="J709">
        <v>17</v>
      </c>
      <c r="K709">
        <v>37</v>
      </c>
      <c r="L709">
        <v>20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</row>
    <row r="710" spans="1:18" x14ac:dyDescent="0.25">
      <c r="A710" t="s">
        <v>183</v>
      </c>
      <c r="B710" t="s">
        <v>214</v>
      </c>
      <c r="C710" t="s">
        <v>91</v>
      </c>
      <c r="D710" t="s">
        <v>91</v>
      </c>
      <c r="E710">
        <v>640</v>
      </c>
      <c r="F710" t="s">
        <v>1013</v>
      </c>
      <c r="G710" t="s">
        <v>186</v>
      </c>
      <c r="H710" t="s">
        <v>54</v>
      </c>
      <c r="I710" t="s">
        <v>266</v>
      </c>
      <c r="J710">
        <v>94</v>
      </c>
      <c r="K710">
        <v>123</v>
      </c>
      <c r="L710">
        <v>29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</row>
    <row r="711" spans="1:18" x14ac:dyDescent="0.25">
      <c r="A711" t="s">
        <v>183</v>
      </c>
      <c r="B711" t="s">
        <v>214</v>
      </c>
      <c r="C711" t="s">
        <v>91</v>
      </c>
      <c r="D711" t="s">
        <v>91</v>
      </c>
      <c r="E711">
        <v>643</v>
      </c>
      <c r="F711" t="s">
        <v>987</v>
      </c>
      <c r="G711" t="s">
        <v>186</v>
      </c>
      <c r="H711" t="s">
        <v>54</v>
      </c>
      <c r="I711" t="s">
        <v>266</v>
      </c>
      <c r="J711">
        <v>95</v>
      </c>
      <c r="K711">
        <v>100</v>
      </c>
      <c r="L711">
        <v>5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</row>
    <row r="712" spans="1:18" x14ac:dyDescent="0.25">
      <c r="A712" t="s">
        <v>183</v>
      </c>
      <c r="B712" t="s">
        <v>214</v>
      </c>
      <c r="C712" t="s">
        <v>91</v>
      </c>
      <c r="D712" t="s">
        <v>91</v>
      </c>
      <c r="E712">
        <v>644</v>
      </c>
      <c r="F712" t="s">
        <v>1015</v>
      </c>
      <c r="G712" t="s">
        <v>186</v>
      </c>
      <c r="H712" t="s">
        <v>54</v>
      </c>
      <c r="I712" t="s">
        <v>266</v>
      </c>
      <c r="J712">
        <v>69</v>
      </c>
      <c r="K712">
        <v>85</v>
      </c>
      <c r="L712">
        <v>16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</row>
    <row r="713" spans="1:18" x14ac:dyDescent="0.25">
      <c r="A713" t="s">
        <v>183</v>
      </c>
      <c r="B713" t="s">
        <v>214</v>
      </c>
      <c r="C713" t="s">
        <v>91</v>
      </c>
      <c r="D713" t="s">
        <v>91</v>
      </c>
      <c r="E713">
        <v>650</v>
      </c>
      <c r="F713" t="s">
        <v>1017</v>
      </c>
      <c r="G713" t="s">
        <v>186</v>
      </c>
      <c r="H713" t="s">
        <v>54</v>
      </c>
      <c r="I713" t="s">
        <v>266</v>
      </c>
      <c r="J713">
        <v>65</v>
      </c>
      <c r="K713">
        <v>105</v>
      </c>
      <c r="L713">
        <v>40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</row>
    <row r="714" spans="1:18" x14ac:dyDescent="0.25">
      <c r="A714" t="s">
        <v>183</v>
      </c>
      <c r="B714" t="s">
        <v>214</v>
      </c>
      <c r="C714" t="s">
        <v>91</v>
      </c>
      <c r="D714" t="s">
        <v>91</v>
      </c>
      <c r="E714">
        <v>654</v>
      </c>
      <c r="F714" t="s">
        <v>1019</v>
      </c>
      <c r="G714" t="s">
        <v>186</v>
      </c>
      <c r="H714" t="s">
        <v>54</v>
      </c>
      <c r="I714" t="s">
        <v>266</v>
      </c>
      <c r="J714">
        <v>90</v>
      </c>
      <c r="K714">
        <v>129</v>
      </c>
      <c r="L714">
        <v>39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</row>
    <row r="715" spans="1:18" x14ac:dyDescent="0.25">
      <c r="A715" t="s">
        <v>183</v>
      </c>
      <c r="B715" t="s">
        <v>214</v>
      </c>
      <c r="C715" t="s">
        <v>91</v>
      </c>
      <c r="D715" t="s">
        <v>91</v>
      </c>
      <c r="E715">
        <v>655</v>
      </c>
      <c r="F715" t="s">
        <v>1021</v>
      </c>
      <c r="G715" t="s">
        <v>186</v>
      </c>
      <c r="H715" t="s">
        <v>54</v>
      </c>
      <c r="I715" t="s">
        <v>266</v>
      </c>
      <c r="J715">
        <v>42</v>
      </c>
      <c r="K715">
        <v>108</v>
      </c>
      <c r="L715">
        <v>66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</row>
    <row r="716" spans="1:18" x14ac:dyDescent="0.25">
      <c r="A716" t="s">
        <v>183</v>
      </c>
      <c r="B716" t="s">
        <v>214</v>
      </c>
      <c r="C716" t="s">
        <v>91</v>
      </c>
      <c r="D716" t="s">
        <v>91</v>
      </c>
      <c r="E716">
        <v>658</v>
      </c>
      <c r="F716" t="s">
        <v>1023</v>
      </c>
      <c r="G716" t="s">
        <v>186</v>
      </c>
      <c r="H716" t="s">
        <v>54</v>
      </c>
      <c r="I716" t="s">
        <v>266</v>
      </c>
      <c r="J716">
        <v>74</v>
      </c>
      <c r="K716">
        <v>106</v>
      </c>
      <c r="L716">
        <v>32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</row>
    <row r="717" spans="1:18" x14ac:dyDescent="0.25">
      <c r="A717" t="s">
        <v>183</v>
      </c>
      <c r="B717" t="s">
        <v>214</v>
      </c>
      <c r="C717" t="s">
        <v>91</v>
      </c>
      <c r="D717" t="s">
        <v>91</v>
      </c>
      <c r="E717">
        <v>659</v>
      </c>
      <c r="F717" t="s">
        <v>1025</v>
      </c>
      <c r="G717" t="s">
        <v>186</v>
      </c>
      <c r="H717" t="s">
        <v>54</v>
      </c>
      <c r="I717" t="s">
        <v>266</v>
      </c>
      <c r="J717">
        <v>55</v>
      </c>
      <c r="K717">
        <v>94</v>
      </c>
      <c r="L717">
        <v>39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</row>
    <row r="718" spans="1:18" x14ac:dyDescent="0.25">
      <c r="A718" t="s">
        <v>183</v>
      </c>
      <c r="B718" t="s">
        <v>214</v>
      </c>
      <c r="C718" t="s">
        <v>91</v>
      </c>
      <c r="D718" t="s">
        <v>91</v>
      </c>
      <c r="E718">
        <v>660</v>
      </c>
      <c r="F718" t="s">
        <v>1027</v>
      </c>
      <c r="G718" t="s">
        <v>186</v>
      </c>
      <c r="H718" t="s">
        <v>54</v>
      </c>
      <c r="I718" t="s">
        <v>266</v>
      </c>
      <c r="J718">
        <v>54</v>
      </c>
      <c r="K718">
        <v>135</v>
      </c>
      <c r="L718">
        <v>81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</row>
    <row r="719" spans="1:18" x14ac:dyDescent="0.25">
      <c r="A719" t="s">
        <v>183</v>
      </c>
      <c r="B719" t="s">
        <v>214</v>
      </c>
      <c r="C719" t="s">
        <v>91</v>
      </c>
      <c r="D719" t="s">
        <v>91</v>
      </c>
      <c r="E719">
        <v>669</v>
      </c>
      <c r="F719" t="s">
        <v>1029</v>
      </c>
      <c r="G719" t="s">
        <v>186</v>
      </c>
      <c r="H719" t="s">
        <v>54</v>
      </c>
      <c r="I719" t="s">
        <v>266</v>
      </c>
      <c r="J719">
        <v>68</v>
      </c>
      <c r="K719">
        <v>109</v>
      </c>
      <c r="L719">
        <v>41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</row>
    <row r="720" spans="1:18" x14ac:dyDescent="0.25">
      <c r="A720" t="s">
        <v>183</v>
      </c>
      <c r="B720" t="s">
        <v>214</v>
      </c>
      <c r="C720" t="s">
        <v>91</v>
      </c>
      <c r="D720" t="s">
        <v>91</v>
      </c>
      <c r="E720">
        <v>1650</v>
      </c>
      <c r="F720" t="s">
        <v>411</v>
      </c>
      <c r="G720" t="s">
        <v>187</v>
      </c>
      <c r="H720" t="s">
        <v>84</v>
      </c>
      <c r="I720" t="s">
        <v>266</v>
      </c>
      <c r="J720">
        <v>87</v>
      </c>
      <c r="K720">
        <v>80</v>
      </c>
      <c r="L720">
        <v>-7</v>
      </c>
      <c r="M720">
        <v>1</v>
      </c>
      <c r="N720">
        <v>9</v>
      </c>
      <c r="O720">
        <v>17</v>
      </c>
      <c r="P720">
        <v>27</v>
      </c>
      <c r="Q720">
        <v>29</v>
      </c>
      <c r="R720">
        <v>0</v>
      </c>
    </row>
    <row r="721" spans="1:18" x14ac:dyDescent="0.25">
      <c r="A721" t="s">
        <v>183</v>
      </c>
      <c r="B721" t="s">
        <v>214</v>
      </c>
      <c r="C721" t="s">
        <v>91</v>
      </c>
      <c r="D721" t="s">
        <v>369</v>
      </c>
      <c r="E721">
        <v>983</v>
      </c>
      <c r="F721" t="s">
        <v>371</v>
      </c>
      <c r="G721" t="s">
        <v>186</v>
      </c>
      <c r="H721" t="s">
        <v>85</v>
      </c>
      <c r="I721" t="s">
        <v>266</v>
      </c>
      <c r="J721">
        <v>283</v>
      </c>
      <c r="K721">
        <v>368</v>
      </c>
      <c r="L721">
        <v>85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</row>
    <row r="722" spans="1:18" x14ac:dyDescent="0.25">
      <c r="A722" t="s">
        <v>183</v>
      </c>
      <c r="B722" t="s">
        <v>214</v>
      </c>
      <c r="C722" t="s">
        <v>91</v>
      </c>
      <c r="D722" t="s">
        <v>737</v>
      </c>
      <c r="E722">
        <v>908</v>
      </c>
      <c r="F722" t="s">
        <v>646</v>
      </c>
      <c r="G722" t="s">
        <v>186</v>
      </c>
      <c r="H722" t="s">
        <v>86</v>
      </c>
      <c r="I722" t="s">
        <v>266</v>
      </c>
      <c r="J722">
        <v>289</v>
      </c>
      <c r="K722">
        <v>368</v>
      </c>
      <c r="L722">
        <v>79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</row>
    <row r="723" spans="1:18" x14ac:dyDescent="0.25">
      <c r="A723" t="s">
        <v>183</v>
      </c>
      <c r="B723" t="s">
        <v>214</v>
      </c>
      <c r="C723" t="s">
        <v>91</v>
      </c>
      <c r="D723" t="s">
        <v>737</v>
      </c>
      <c r="E723">
        <v>909</v>
      </c>
      <c r="F723" t="s">
        <v>739</v>
      </c>
      <c r="G723" t="s">
        <v>186</v>
      </c>
      <c r="H723" t="s">
        <v>86</v>
      </c>
      <c r="I723" t="s">
        <v>266</v>
      </c>
      <c r="J723">
        <v>326</v>
      </c>
      <c r="K723">
        <v>368</v>
      </c>
      <c r="L723">
        <v>42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</row>
    <row r="724" spans="1:18" x14ac:dyDescent="0.25">
      <c r="A724" t="s">
        <v>183</v>
      </c>
      <c r="B724" t="s">
        <v>214</v>
      </c>
      <c r="C724" t="s">
        <v>91</v>
      </c>
      <c r="D724" t="s">
        <v>1030</v>
      </c>
      <c r="E724">
        <v>639</v>
      </c>
      <c r="F724" t="s">
        <v>1032</v>
      </c>
      <c r="G724" t="s">
        <v>186</v>
      </c>
      <c r="H724" t="s">
        <v>54</v>
      </c>
      <c r="I724" t="s">
        <v>266</v>
      </c>
      <c r="J724">
        <v>30</v>
      </c>
      <c r="K724">
        <v>85</v>
      </c>
      <c r="L724">
        <v>55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</row>
    <row r="725" spans="1:18" x14ac:dyDescent="0.25">
      <c r="A725" t="s">
        <v>183</v>
      </c>
      <c r="B725" t="s">
        <v>214</v>
      </c>
      <c r="C725" t="s">
        <v>91</v>
      </c>
      <c r="D725" t="s">
        <v>411</v>
      </c>
      <c r="E725">
        <v>1570</v>
      </c>
      <c r="F725" t="s">
        <v>1034</v>
      </c>
      <c r="G725" t="s">
        <v>186</v>
      </c>
      <c r="H725" t="s">
        <v>54</v>
      </c>
      <c r="I725" t="s">
        <v>266</v>
      </c>
      <c r="J725">
        <v>75</v>
      </c>
      <c r="K725">
        <v>96</v>
      </c>
      <c r="L725">
        <v>21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</row>
    <row r="726" spans="1:18" x14ac:dyDescent="0.25">
      <c r="A726" t="s">
        <v>183</v>
      </c>
      <c r="B726" t="s">
        <v>214</v>
      </c>
      <c r="C726" t="s">
        <v>91</v>
      </c>
      <c r="D726" t="s">
        <v>481</v>
      </c>
      <c r="E726">
        <v>637</v>
      </c>
      <c r="F726" t="s">
        <v>1036</v>
      </c>
      <c r="G726" t="s">
        <v>186</v>
      </c>
      <c r="H726" t="s">
        <v>54</v>
      </c>
      <c r="I726" t="s">
        <v>266</v>
      </c>
      <c r="J726">
        <v>39</v>
      </c>
      <c r="K726">
        <v>100</v>
      </c>
      <c r="L726">
        <v>61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</row>
    <row r="727" spans="1:18" x14ac:dyDescent="0.25">
      <c r="A727" t="s">
        <v>183</v>
      </c>
      <c r="B727" t="s">
        <v>214</v>
      </c>
      <c r="C727" t="s">
        <v>91</v>
      </c>
      <c r="D727" t="s">
        <v>481</v>
      </c>
      <c r="E727">
        <v>638</v>
      </c>
      <c r="F727" t="s">
        <v>1038</v>
      </c>
      <c r="G727" t="s">
        <v>186</v>
      </c>
      <c r="H727" t="s">
        <v>54</v>
      </c>
      <c r="I727" t="s">
        <v>266</v>
      </c>
      <c r="J727">
        <v>55</v>
      </c>
      <c r="K727">
        <v>85</v>
      </c>
      <c r="L727">
        <v>30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</row>
    <row r="728" spans="1:18" x14ac:dyDescent="0.25">
      <c r="A728" t="s">
        <v>183</v>
      </c>
      <c r="B728" t="s">
        <v>214</v>
      </c>
      <c r="C728" t="s">
        <v>91</v>
      </c>
      <c r="D728" t="s">
        <v>481</v>
      </c>
      <c r="E728">
        <v>641</v>
      </c>
      <c r="F728" t="s">
        <v>483</v>
      </c>
      <c r="G728" t="s">
        <v>186</v>
      </c>
      <c r="H728" t="s">
        <v>54</v>
      </c>
      <c r="I728" t="s">
        <v>266</v>
      </c>
      <c r="J728">
        <v>29</v>
      </c>
      <c r="K728">
        <v>70</v>
      </c>
      <c r="L728">
        <v>41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</row>
    <row r="729" spans="1:18" x14ac:dyDescent="0.25">
      <c r="A729" t="s">
        <v>183</v>
      </c>
      <c r="B729" t="s">
        <v>214</v>
      </c>
      <c r="C729" t="s">
        <v>91</v>
      </c>
      <c r="D729" t="s">
        <v>481</v>
      </c>
      <c r="E729">
        <v>1571</v>
      </c>
      <c r="F729" t="s">
        <v>1040</v>
      </c>
      <c r="G729" t="s">
        <v>186</v>
      </c>
      <c r="H729" t="s">
        <v>54</v>
      </c>
      <c r="I729" t="s">
        <v>266</v>
      </c>
      <c r="J729">
        <v>30</v>
      </c>
      <c r="K729">
        <v>110</v>
      </c>
      <c r="L729">
        <v>80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</row>
    <row r="730" spans="1:18" x14ac:dyDescent="0.25">
      <c r="A730" t="s">
        <v>183</v>
      </c>
      <c r="B730" t="s">
        <v>214</v>
      </c>
      <c r="C730" t="s">
        <v>111</v>
      </c>
      <c r="D730" t="s">
        <v>267</v>
      </c>
      <c r="E730">
        <v>19</v>
      </c>
      <c r="F730" t="s">
        <v>605</v>
      </c>
      <c r="G730" t="s">
        <v>187</v>
      </c>
      <c r="H730" t="s">
        <v>88</v>
      </c>
      <c r="I730" t="s">
        <v>266</v>
      </c>
      <c r="J730">
        <v>236</v>
      </c>
      <c r="K730">
        <v>250</v>
      </c>
      <c r="L730">
        <v>14</v>
      </c>
      <c r="M730">
        <v>17</v>
      </c>
      <c r="N730">
        <v>28</v>
      </c>
      <c r="O730">
        <v>48</v>
      </c>
      <c r="P730">
        <v>59</v>
      </c>
      <c r="Q730">
        <v>70</v>
      </c>
      <c r="R730">
        <v>0</v>
      </c>
    </row>
    <row r="731" spans="1:18" x14ac:dyDescent="0.25">
      <c r="A731" t="s">
        <v>183</v>
      </c>
      <c r="B731" t="s">
        <v>214</v>
      </c>
      <c r="C731" t="s">
        <v>111</v>
      </c>
      <c r="D731" t="s">
        <v>267</v>
      </c>
      <c r="E731">
        <v>131</v>
      </c>
      <c r="F731" t="s">
        <v>1251</v>
      </c>
      <c r="G731" t="s">
        <v>187</v>
      </c>
      <c r="H731" t="s">
        <v>89</v>
      </c>
      <c r="I731" t="s">
        <v>266</v>
      </c>
      <c r="J731">
        <v>100</v>
      </c>
      <c r="K731">
        <v>73</v>
      </c>
      <c r="L731">
        <v>-27</v>
      </c>
      <c r="M731">
        <v>0</v>
      </c>
      <c r="N731">
        <v>7</v>
      </c>
      <c r="O731">
        <v>23</v>
      </c>
      <c r="P731">
        <v>21</v>
      </c>
      <c r="Q731">
        <v>43</v>
      </c>
      <c r="R731">
        <v>0</v>
      </c>
    </row>
    <row r="732" spans="1:18" x14ac:dyDescent="0.25">
      <c r="A732" t="s">
        <v>183</v>
      </c>
      <c r="B732" t="s">
        <v>214</v>
      </c>
      <c r="C732" t="s">
        <v>111</v>
      </c>
      <c r="D732" t="s">
        <v>267</v>
      </c>
      <c r="E732">
        <v>187</v>
      </c>
      <c r="F732" t="s">
        <v>1112</v>
      </c>
      <c r="G732" t="s">
        <v>186</v>
      </c>
      <c r="H732" t="s">
        <v>86</v>
      </c>
      <c r="I732" t="s">
        <v>266</v>
      </c>
      <c r="J732">
        <v>272</v>
      </c>
      <c r="K732">
        <v>368</v>
      </c>
      <c r="L732">
        <v>96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</row>
    <row r="733" spans="1:18" x14ac:dyDescent="0.25">
      <c r="A733" t="s">
        <v>183</v>
      </c>
      <c r="B733" t="s">
        <v>214</v>
      </c>
      <c r="C733" t="s">
        <v>111</v>
      </c>
      <c r="D733" t="s">
        <v>267</v>
      </c>
      <c r="E733">
        <v>308</v>
      </c>
      <c r="F733" t="s">
        <v>1113</v>
      </c>
      <c r="G733" t="s">
        <v>186</v>
      </c>
      <c r="H733" t="s">
        <v>86</v>
      </c>
      <c r="I733" t="s">
        <v>266</v>
      </c>
      <c r="J733">
        <v>249</v>
      </c>
      <c r="K733">
        <v>368</v>
      </c>
      <c r="L733">
        <v>119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</row>
    <row r="734" spans="1:18" x14ac:dyDescent="0.25">
      <c r="A734" t="s">
        <v>183</v>
      </c>
      <c r="B734" t="s">
        <v>214</v>
      </c>
      <c r="C734" t="s">
        <v>111</v>
      </c>
      <c r="D734" t="s">
        <v>267</v>
      </c>
      <c r="E734">
        <v>309</v>
      </c>
      <c r="F734" t="s">
        <v>883</v>
      </c>
      <c r="G734" t="s">
        <v>186</v>
      </c>
      <c r="H734" t="s">
        <v>86</v>
      </c>
      <c r="I734" t="s">
        <v>266</v>
      </c>
      <c r="J734">
        <v>220</v>
      </c>
      <c r="K734">
        <v>368</v>
      </c>
      <c r="L734">
        <v>148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</row>
    <row r="735" spans="1:18" x14ac:dyDescent="0.25">
      <c r="A735" t="s">
        <v>183</v>
      </c>
      <c r="B735" t="s">
        <v>214</v>
      </c>
      <c r="C735" t="s">
        <v>111</v>
      </c>
      <c r="D735" t="s">
        <v>267</v>
      </c>
      <c r="E735">
        <v>310</v>
      </c>
      <c r="F735" t="s">
        <v>884</v>
      </c>
      <c r="G735" t="s">
        <v>186</v>
      </c>
      <c r="H735" t="s">
        <v>86</v>
      </c>
      <c r="I735" t="s">
        <v>266</v>
      </c>
      <c r="J735">
        <v>254</v>
      </c>
      <c r="K735">
        <v>368</v>
      </c>
      <c r="L735">
        <v>114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</row>
    <row r="736" spans="1:18" x14ac:dyDescent="0.25">
      <c r="A736" t="s">
        <v>183</v>
      </c>
      <c r="B736" t="s">
        <v>214</v>
      </c>
      <c r="C736" t="s">
        <v>111</v>
      </c>
      <c r="D736" t="s">
        <v>267</v>
      </c>
      <c r="E736">
        <v>393</v>
      </c>
      <c r="F736" t="s">
        <v>269</v>
      </c>
      <c r="G736" t="s">
        <v>187</v>
      </c>
      <c r="H736" t="s">
        <v>88</v>
      </c>
      <c r="I736" t="s">
        <v>266</v>
      </c>
      <c r="J736">
        <v>202</v>
      </c>
      <c r="K736">
        <v>250</v>
      </c>
      <c r="L736">
        <v>48</v>
      </c>
      <c r="M736">
        <v>16</v>
      </c>
      <c r="N736">
        <v>40</v>
      </c>
      <c r="O736">
        <v>48</v>
      </c>
      <c r="P736">
        <v>64</v>
      </c>
      <c r="Q736">
        <v>34</v>
      </c>
      <c r="R736">
        <v>0</v>
      </c>
    </row>
    <row r="737" spans="1:18" x14ac:dyDescent="0.25">
      <c r="A737" t="s">
        <v>183</v>
      </c>
      <c r="B737" t="s">
        <v>214</v>
      </c>
      <c r="C737" t="s">
        <v>111</v>
      </c>
      <c r="D737" t="s">
        <v>267</v>
      </c>
      <c r="E737">
        <v>1628</v>
      </c>
      <c r="F737" t="s">
        <v>1274</v>
      </c>
      <c r="G737" t="s">
        <v>187</v>
      </c>
      <c r="H737" t="s">
        <v>59</v>
      </c>
      <c r="I737" t="s">
        <v>266</v>
      </c>
      <c r="J737">
        <v>220</v>
      </c>
      <c r="K737">
        <v>222</v>
      </c>
      <c r="L737">
        <v>2</v>
      </c>
      <c r="M737">
        <v>7</v>
      </c>
      <c r="N737">
        <v>26</v>
      </c>
      <c r="O737">
        <v>42</v>
      </c>
      <c r="P737">
        <v>61</v>
      </c>
      <c r="Q737">
        <v>67</v>
      </c>
      <c r="R737">
        <v>0</v>
      </c>
    </row>
    <row r="738" spans="1:18" x14ac:dyDescent="0.25">
      <c r="A738" t="s">
        <v>183</v>
      </c>
      <c r="B738" t="s">
        <v>214</v>
      </c>
      <c r="C738" t="s">
        <v>111</v>
      </c>
      <c r="D738" t="s">
        <v>267</v>
      </c>
      <c r="E738">
        <v>1694</v>
      </c>
      <c r="F738" t="s">
        <v>388</v>
      </c>
      <c r="G738" t="s">
        <v>187</v>
      </c>
      <c r="H738" t="s">
        <v>84</v>
      </c>
      <c r="I738" t="s">
        <v>266</v>
      </c>
      <c r="J738">
        <v>98</v>
      </c>
      <c r="K738">
        <v>100</v>
      </c>
      <c r="L738">
        <v>2</v>
      </c>
      <c r="M738">
        <v>5</v>
      </c>
      <c r="N738">
        <v>9</v>
      </c>
      <c r="O738">
        <v>28</v>
      </c>
      <c r="P738">
        <v>33</v>
      </c>
      <c r="Q738">
        <v>19</v>
      </c>
      <c r="R738">
        <v>0</v>
      </c>
    </row>
    <row r="739" spans="1:18" x14ac:dyDescent="0.25">
      <c r="A739" t="s">
        <v>183</v>
      </c>
      <c r="B739" t="s">
        <v>214</v>
      </c>
      <c r="C739" t="s">
        <v>111</v>
      </c>
      <c r="D739" t="s">
        <v>641</v>
      </c>
      <c r="E739">
        <v>1179</v>
      </c>
      <c r="F739" t="s">
        <v>641</v>
      </c>
      <c r="G739" t="s">
        <v>186</v>
      </c>
      <c r="H739" t="s">
        <v>86</v>
      </c>
      <c r="I739" t="s">
        <v>266</v>
      </c>
      <c r="J739">
        <v>309</v>
      </c>
      <c r="K739">
        <v>368</v>
      </c>
      <c r="L739">
        <v>59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</row>
    <row r="740" spans="1:18" x14ac:dyDescent="0.25">
      <c r="A740" t="s">
        <v>183</v>
      </c>
      <c r="B740" t="s">
        <v>214</v>
      </c>
      <c r="C740" t="s">
        <v>111</v>
      </c>
      <c r="D740" t="s">
        <v>641</v>
      </c>
      <c r="E740">
        <v>1180</v>
      </c>
      <c r="F740" t="s">
        <v>643</v>
      </c>
      <c r="G740" t="s">
        <v>186</v>
      </c>
      <c r="H740" t="s">
        <v>86</v>
      </c>
      <c r="I740" t="s">
        <v>266</v>
      </c>
      <c r="J740">
        <v>352</v>
      </c>
      <c r="K740">
        <v>368</v>
      </c>
      <c r="L740">
        <v>16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</row>
    <row r="741" spans="1:18" x14ac:dyDescent="0.25">
      <c r="A741" t="s">
        <v>183</v>
      </c>
      <c r="B741" t="s">
        <v>214</v>
      </c>
      <c r="C741" t="s">
        <v>115</v>
      </c>
      <c r="D741" t="s">
        <v>475</v>
      </c>
      <c r="E741">
        <v>396</v>
      </c>
      <c r="F741" t="s">
        <v>475</v>
      </c>
      <c r="G741" t="s">
        <v>187</v>
      </c>
      <c r="H741" t="s">
        <v>88</v>
      </c>
      <c r="I741" t="s">
        <v>266</v>
      </c>
      <c r="J741">
        <v>187</v>
      </c>
      <c r="K741">
        <v>250</v>
      </c>
      <c r="L741">
        <v>63</v>
      </c>
      <c r="M741">
        <v>11</v>
      </c>
      <c r="N741">
        <v>34</v>
      </c>
      <c r="O741">
        <v>42</v>
      </c>
      <c r="P741">
        <v>49</v>
      </c>
      <c r="Q741">
        <v>34</v>
      </c>
      <c r="R741">
        <v>0</v>
      </c>
    </row>
    <row r="742" spans="1:18" x14ac:dyDescent="0.25">
      <c r="A742" t="s">
        <v>183</v>
      </c>
      <c r="B742" t="s">
        <v>214</v>
      </c>
      <c r="C742" t="s">
        <v>115</v>
      </c>
      <c r="D742" t="s">
        <v>475</v>
      </c>
      <c r="E742">
        <v>809</v>
      </c>
      <c r="F742" t="s">
        <v>475</v>
      </c>
      <c r="G742" t="s">
        <v>186</v>
      </c>
      <c r="H742" t="s">
        <v>86</v>
      </c>
      <c r="I742" t="s">
        <v>266</v>
      </c>
      <c r="J742">
        <v>229</v>
      </c>
      <c r="K742">
        <v>368</v>
      </c>
      <c r="L742">
        <v>139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</row>
    <row r="743" spans="1:18" x14ac:dyDescent="0.25">
      <c r="A743" t="s">
        <v>183</v>
      </c>
      <c r="B743" t="s">
        <v>214</v>
      </c>
      <c r="C743" t="s">
        <v>115</v>
      </c>
      <c r="D743" t="s">
        <v>115</v>
      </c>
      <c r="E743">
        <v>42</v>
      </c>
      <c r="F743" t="s">
        <v>744</v>
      </c>
      <c r="G743" t="s">
        <v>187</v>
      </c>
      <c r="H743" t="s">
        <v>88</v>
      </c>
      <c r="I743" t="s">
        <v>266</v>
      </c>
      <c r="J743">
        <v>251</v>
      </c>
      <c r="K743">
        <v>250</v>
      </c>
      <c r="L743">
        <v>-1</v>
      </c>
      <c r="M743">
        <v>10</v>
      </c>
      <c r="N743">
        <v>42</v>
      </c>
      <c r="O743">
        <v>54</v>
      </c>
      <c r="P743">
        <v>61</v>
      </c>
      <c r="Q743">
        <v>63</v>
      </c>
      <c r="R743">
        <v>0</v>
      </c>
    </row>
    <row r="744" spans="1:18" x14ac:dyDescent="0.25">
      <c r="A744" t="s">
        <v>183</v>
      </c>
      <c r="B744" t="s">
        <v>214</v>
      </c>
      <c r="C744" t="s">
        <v>115</v>
      </c>
      <c r="D744" t="s">
        <v>115</v>
      </c>
      <c r="E744">
        <v>278</v>
      </c>
      <c r="F744" t="s">
        <v>579</v>
      </c>
      <c r="G744" t="s">
        <v>186</v>
      </c>
      <c r="H744" t="s">
        <v>86</v>
      </c>
      <c r="I744" t="s">
        <v>266</v>
      </c>
      <c r="J744">
        <v>291</v>
      </c>
      <c r="K744">
        <v>368</v>
      </c>
      <c r="L744">
        <v>77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</row>
    <row r="745" spans="1:18" x14ac:dyDescent="0.25">
      <c r="A745" t="s">
        <v>183</v>
      </c>
      <c r="B745" t="s">
        <v>214</v>
      </c>
      <c r="C745" t="s">
        <v>115</v>
      </c>
      <c r="D745" t="s">
        <v>115</v>
      </c>
      <c r="E745">
        <v>279</v>
      </c>
      <c r="F745" t="s">
        <v>860</v>
      </c>
      <c r="G745" t="s">
        <v>186</v>
      </c>
      <c r="H745" t="s">
        <v>86</v>
      </c>
      <c r="I745" t="s">
        <v>266</v>
      </c>
      <c r="J745">
        <v>341</v>
      </c>
      <c r="K745">
        <v>368</v>
      </c>
      <c r="L745">
        <v>27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</row>
    <row r="746" spans="1:18" x14ac:dyDescent="0.25">
      <c r="A746" t="s">
        <v>183</v>
      </c>
      <c r="B746" t="s">
        <v>214</v>
      </c>
      <c r="C746" t="s">
        <v>115</v>
      </c>
      <c r="D746" t="s">
        <v>115</v>
      </c>
      <c r="E746">
        <v>280</v>
      </c>
      <c r="F746" t="s">
        <v>792</v>
      </c>
      <c r="G746" t="s">
        <v>186</v>
      </c>
      <c r="H746" t="s">
        <v>86</v>
      </c>
      <c r="I746" t="s">
        <v>266</v>
      </c>
      <c r="J746">
        <v>335</v>
      </c>
      <c r="K746">
        <v>368</v>
      </c>
      <c r="L746">
        <v>33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C23CB-EE60-4A62-83E8-A4082D8988CB}">
  <sheetPr>
    <tabColor theme="5" tint="-0.249977111117893"/>
  </sheetPr>
  <dimension ref="A2:K173"/>
  <sheetViews>
    <sheetView topLeftCell="A5" workbookViewId="0">
      <selection activeCell="M17" sqref="M17"/>
    </sheetView>
  </sheetViews>
  <sheetFormatPr baseColWidth="10" defaultRowHeight="15" x14ac:dyDescent="0.25"/>
  <cols>
    <col min="11" max="11" width="15.42578125" customWidth="1"/>
  </cols>
  <sheetData>
    <row r="2" spans="1:11" x14ac:dyDescent="0.25">
      <c r="B2" s="275" t="s">
        <v>1341</v>
      </c>
      <c r="C2" s="276">
        <v>46023</v>
      </c>
      <c r="D2" s="277"/>
      <c r="E2" s="275" t="s">
        <v>1342</v>
      </c>
      <c r="F2" s="278">
        <v>46147</v>
      </c>
    </row>
    <row r="4" spans="1:11" x14ac:dyDescent="0.25">
      <c r="A4" t="s">
        <v>1323</v>
      </c>
      <c r="B4" t="s">
        <v>1325</v>
      </c>
      <c r="C4" t="s">
        <v>1326</v>
      </c>
      <c r="D4" t="s">
        <v>1343</v>
      </c>
      <c r="E4" t="s">
        <v>1344</v>
      </c>
      <c r="F4" t="s">
        <v>1327</v>
      </c>
      <c r="G4" t="s">
        <v>1328</v>
      </c>
      <c r="H4" t="s">
        <v>1329</v>
      </c>
      <c r="I4" t="s">
        <v>1345</v>
      </c>
      <c r="J4" t="s">
        <v>9</v>
      </c>
      <c r="K4" t="s">
        <v>14</v>
      </c>
    </row>
    <row r="5" spans="1:11" x14ac:dyDescent="0.25">
      <c r="A5" t="s">
        <v>179</v>
      </c>
      <c r="B5" t="s">
        <v>117</v>
      </c>
      <c r="C5" t="s">
        <v>117</v>
      </c>
      <c r="D5">
        <v>235</v>
      </c>
      <c r="E5" t="s">
        <v>1346</v>
      </c>
      <c r="F5">
        <v>385</v>
      </c>
      <c r="G5" t="s">
        <v>610</v>
      </c>
      <c r="H5" t="s">
        <v>186</v>
      </c>
      <c r="I5" t="s">
        <v>86</v>
      </c>
      <c r="J5" t="s">
        <v>154</v>
      </c>
      <c r="K5">
        <v>1</v>
      </c>
    </row>
    <row r="6" spans="1:11" x14ac:dyDescent="0.25">
      <c r="A6" t="s">
        <v>180</v>
      </c>
      <c r="B6" t="s">
        <v>95</v>
      </c>
      <c r="C6" t="s">
        <v>466</v>
      </c>
      <c r="D6">
        <v>63</v>
      </c>
      <c r="E6" t="s">
        <v>1347</v>
      </c>
      <c r="F6">
        <v>741</v>
      </c>
      <c r="G6" t="s">
        <v>502</v>
      </c>
      <c r="H6" t="s">
        <v>186</v>
      </c>
      <c r="I6" t="s">
        <v>86</v>
      </c>
      <c r="J6" t="s">
        <v>153</v>
      </c>
      <c r="K6">
        <v>3</v>
      </c>
    </row>
    <row r="7" spans="1:11" x14ac:dyDescent="0.25">
      <c r="A7" t="s">
        <v>180</v>
      </c>
      <c r="B7" t="s">
        <v>95</v>
      </c>
      <c r="C7" t="s">
        <v>466</v>
      </c>
      <c r="D7">
        <v>71</v>
      </c>
      <c r="E7" t="s">
        <v>1348</v>
      </c>
      <c r="F7">
        <v>179</v>
      </c>
      <c r="G7" t="s">
        <v>782</v>
      </c>
      <c r="H7" t="s">
        <v>186</v>
      </c>
      <c r="I7" t="s">
        <v>86</v>
      </c>
      <c r="J7" t="s">
        <v>153</v>
      </c>
      <c r="K7">
        <v>1</v>
      </c>
    </row>
    <row r="8" spans="1:11" x14ac:dyDescent="0.25">
      <c r="A8" t="s">
        <v>180</v>
      </c>
      <c r="B8" t="s">
        <v>95</v>
      </c>
      <c r="C8" t="s">
        <v>466</v>
      </c>
      <c r="D8">
        <v>72</v>
      </c>
      <c r="E8" t="s">
        <v>689</v>
      </c>
      <c r="F8">
        <v>576</v>
      </c>
      <c r="G8" t="s">
        <v>783</v>
      </c>
      <c r="H8" t="s">
        <v>186</v>
      </c>
      <c r="I8" t="s">
        <v>86</v>
      </c>
      <c r="J8" t="s">
        <v>154</v>
      </c>
      <c r="K8">
        <v>1</v>
      </c>
    </row>
    <row r="9" spans="1:11" x14ac:dyDescent="0.25">
      <c r="A9" t="s">
        <v>180</v>
      </c>
      <c r="B9" t="s">
        <v>109</v>
      </c>
      <c r="C9" t="s">
        <v>535</v>
      </c>
      <c r="D9">
        <v>31</v>
      </c>
      <c r="E9" t="s">
        <v>535</v>
      </c>
      <c r="F9">
        <v>703</v>
      </c>
      <c r="G9" t="s">
        <v>650</v>
      </c>
      <c r="H9" t="s">
        <v>186</v>
      </c>
      <c r="I9" t="s">
        <v>86</v>
      </c>
      <c r="J9" t="s">
        <v>154</v>
      </c>
      <c r="K9">
        <v>1</v>
      </c>
    </row>
    <row r="10" spans="1:11" x14ac:dyDescent="0.25">
      <c r="A10" t="s">
        <v>180</v>
      </c>
      <c r="B10" t="s">
        <v>121</v>
      </c>
      <c r="C10" t="s">
        <v>422</v>
      </c>
      <c r="D10">
        <v>20</v>
      </c>
      <c r="E10" t="s">
        <v>1163</v>
      </c>
      <c r="F10">
        <v>220</v>
      </c>
      <c r="G10" t="s">
        <v>1136</v>
      </c>
      <c r="H10" t="s">
        <v>186</v>
      </c>
      <c r="I10" t="s">
        <v>86</v>
      </c>
      <c r="J10" t="s">
        <v>153</v>
      </c>
      <c r="K10">
        <v>4</v>
      </c>
    </row>
    <row r="11" spans="1:11" x14ac:dyDescent="0.25">
      <c r="A11" t="s">
        <v>180</v>
      </c>
      <c r="B11" t="s">
        <v>121</v>
      </c>
      <c r="C11" t="s">
        <v>422</v>
      </c>
      <c r="D11">
        <v>106</v>
      </c>
      <c r="E11" t="s">
        <v>1349</v>
      </c>
      <c r="F11">
        <v>731</v>
      </c>
      <c r="G11" t="s">
        <v>730</v>
      </c>
      <c r="H11" t="s">
        <v>186</v>
      </c>
      <c r="I11" t="s">
        <v>86</v>
      </c>
      <c r="J11" t="s">
        <v>153</v>
      </c>
      <c r="K11">
        <v>1</v>
      </c>
    </row>
    <row r="12" spans="1:11" x14ac:dyDescent="0.25">
      <c r="A12" t="s">
        <v>180</v>
      </c>
      <c r="B12" t="s">
        <v>121</v>
      </c>
      <c r="C12" t="s">
        <v>285</v>
      </c>
      <c r="D12">
        <v>27</v>
      </c>
      <c r="E12" t="s">
        <v>1350</v>
      </c>
      <c r="F12">
        <v>1175</v>
      </c>
      <c r="G12" t="s">
        <v>579</v>
      </c>
      <c r="H12" t="s">
        <v>186</v>
      </c>
      <c r="I12" t="s">
        <v>86</v>
      </c>
      <c r="J12" t="s">
        <v>153</v>
      </c>
      <c r="K12">
        <v>2</v>
      </c>
    </row>
    <row r="13" spans="1:11" x14ac:dyDescent="0.25">
      <c r="A13" t="s">
        <v>180</v>
      </c>
      <c r="B13" t="s">
        <v>121</v>
      </c>
      <c r="C13" t="s">
        <v>303</v>
      </c>
      <c r="D13">
        <v>81</v>
      </c>
      <c r="E13" t="s">
        <v>386</v>
      </c>
      <c r="F13">
        <v>694</v>
      </c>
      <c r="G13" t="s">
        <v>620</v>
      </c>
      <c r="H13" t="s">
        <v>186</v>
      </c>
      <c r="I13" t="s">
        <v>86</v>
      </c>
      <c r="J13" t="s">
        <v>153</v>
      </c>
      <c r="K13">
        <v>2</v>
      </c>
    </row>
    <row r="14" spans="1:11" x14ac:dyDescent="0.25">
      <c r="A14" t="s">
        <v>180</v>
      </c>
      <c r="B14" t="s">
        <v>121</v>
      </c>
      <c r="C14" t="s">
        <v>275</v>
      </c>
      <c r="D14">
        <v>208</v>
      </c>
      <c r="E14" t="s">
        <v>542</v>
      </c>
      <c r="F14">
        <v>589</v>
      </c>
      <c r="G14" t="s">
        <v>542</v>
      </c>
      <c r="H14" t="s">
        <v>186</v>
      </c>
      <c r="I14" t="s">
        <v>86</v>
      </c>
      <c r="J14" t="s">
        <v>154</v>
      </c>
      <c r="K14">
        <v>5</v>
      </c>
    </row>
    <row r="15" spans="1:11" x14ac:dyDescent="0.25">
      <c r="A15" t="s">
        <v>181</v>
      </c>
      <c r="B15" t="s">
        <v>94</v>
      </c>
      <c r="C15" t="s">
        <v>94</v>
      </c>
      <c r="D15">
        <v>2</v>
      </c>
      <c r="E15" t="s">
        <v>309</v>
      </c>
      <c r="F15">
        <v>188</v>
      </c>
      <c r="G15" t="s">
        <v>1118</v>
      </c>
      <c r="H15" t="s">
        <v>186</v>
      </c>
      <c r="I15" t="s">
        <v>86</v>
      </c>
      <c r="J15" t="s">
        <v>154</v>
      </c>
      <c r="K15">
        <v>2</v>
      </c>
    </row>
    <row r="16" spans="1:11" x14ac:dyDescent="0.25">
      <c r="A16" t="s">
        <v>181</v>
      </c>
      <c r="B16" t="s">
        <v>112</v>
      </c>
      <c r="C16" t="s">
        <v>597</v>
      </c>
      <c r="D16">
        <v>10</v>
      </c>
      <c r="E16" t="s">
        <v>544</v>
      </c>
      <c r="F16">
        <v>720</v>
      </c>
      <c r="G16" t="s">
        <v>544</v>
      </c>
      <c r="H16" t="s">
        <v>186</v>
      </c>
      <c r="I16" t="s">
        <v>86</v>
      </c>
      <c r="J16" t="s">
        <v>154</v>
      </c>
      <c r="K16">
        <v>1</v>
      </c>
    </row>
    <row r="17" spans="1:11" x14ac:dyDescent="0.25">
      <c r="A17" t="s">
        <v>183</v>
      </c>
      <c r="B17" t="s">
        <v>92</v>
      </c>
      <c r="C17" t="s">
        <v>763</v>
      </c>
      <c r="D17">
        <v>320</v>
      </c>
      <c r="E17" t="s">
        <v>763</v>
      </c>
      <c r="F17">
        <v>799</v>
      </c>
      <c r="G17" t="s">
        <v>674</v>
      </c>
      <c r="H17" t="s">
        <v>186</v>
      </c>
      <c r="I17" t="s">
        <v>86</v>
      </c>
      <c r="J17" t="s">
        <v>154</v>
      </c>
      <c r="K17">
        <v>1</v>
      </c>
    </row>
    <row r="18" spans="1:11" x14ac:dyDescent="0.25">
      <c r="A18" t="s">
        <v>183</v>
      </c>
      <c r="B18" t="s">
        <v>93</v>
      </c>
      <c r="C18" t="s">
        <v>846</v>
      </c>
      <c r="D18">
        <v>806</v>
      </c>
      <c r="E18" t="s">
        <v>1351</v>
      </c>
      <c r="F18">
        <v>751</v>
      </c>
      <c r="G18" t="s">
        <v>848</v>
      </c>
      <c r="H18" t="s">
        <v>186</v>
      </c>
      <c r="I18" t="s">
        <v>86</v>
      </c>
      <c r="J18" t="s">
        <v>154</v>
      </c>
      <c r="K18">
        <v>1</v>
      </c>
    </row>
    <row r="19" spans="1:11" x14ac:dyDescent="0.25">
      <c r="A19" t="s">
        <v>183</v>
      </c>
      <c r="B19" t="s">
        <v>116</v>
      </c>
      <c r="C19" t="s">
        <v>116</v>
      </c>
      <c r="D19">
        <v>110</v>
      </c>
      <c r="E19" t="s">
        <v>906</v>
      </c>
      <c r="F19">
        <v>300</v>
      </c>
      <c r="G19" t="s">
        <v>894</v>
      </c>
      <c r="H19" t="s">
        <v>186</v>
      </c>
      <c r="I19" t="s">
        <v>86</v>
      </c>
      <c r="J19" t="s">
        <v>153</v>
      </c>
      <c r="K19">
        <v>1</v>
      </c>
    </row>
    <row r="20" spans="1:11" x14ac:dyDescent="0.25">
      <c r="A20" t="s">
        <v>183</v>
      </c>
      <c r="B20" t="s">
        <v>116</v>
      </c>
      <c r="C20" t="s">
        <v>116</v>
      </c>
      <c r="D20">
        <v>488</v>
      </c>
      <c r="E20" t="s">
        <v>1352</v>
      </c>
      <c r="F20">
        <v>1576</v>
      </c>
      <c r="G20" t="s">
        <v>1082</v>
      </c>
      <c r="H20" t="s">
        <v>186</v>
      </c>
      <c r="I20" t="s">
        <v>54</v>
      </c>
      <c r="J20" t="s">
        <v>153</v>
      </c>
      <c r="K20">
        <v>7</v>
      </c>
    </row>
    <row r="21" spans="1:11" x14ac:dyDescent="0.25">
      <c r="A21" t="s">
        <v>183</v>
      </c>
      <c r="B21" t="s">
        <v>116</v>
      </c>
      <c r="C21" t="s">
        <v>116</v>
      </c>
      <c r="D21">
        <v>491</v>
      </c>
      <c r="E21" t="s">
        <v>1353</v>
      </c>
      <c r="F21">
        <v>1572</v>
      </c>
      <c r="G21" t="s">
        <v>1080</v>
      </c>
      <c r="H21" t="s">
        <v>186</v>
      </c>
      <c r="I21" t="s">
        <v>54</v>
      </c>
      <c r="J21" t="s">
        <v>154</v>
      </c>
      <c r="K21">
        <v>1</v>
      </c>
    </row>
    <row r="22" spans="1:11" x14ac:dyDescent="0.25">
      <c r="A22" t="s">
        <v>180</v>
      </c>
      <c r="B22" t="s">
        <v>109</v>
      </c>
      <c r="C22" t="s">
        <v>535</v>
      </c>
      <c r="D22">
        <v>31</v>
      </c>
      <c r="E22" t="s">
        <v>535</v>
      </c>
      <c r="F22">
        <v>490</v>
      </c>
      <c r="G22" t="s">
        <v>535</v>
      </c>
      <c r="H22" t="s">
        <v>187</v>
      </c>
      <c r="I22" t="s">
        <v>88</v>
      </c>
      <c r="J22" t="s">
        <v>153</v>
      </c>
      <c r="K22">
        <v>1</v>
      </c>
    </row>
    <row r="23" spans="1:11" x14ac:dyDescent="0.25">
      <c r="A23" t="s">
        <v>180</v>
      </c>
      <c r="B23" t="s">
        <v>121</v>
      </c>
      <c r="C23" t="s">
        <v>422</v>
      </c>
      <c r="D23">
        <v>106</v>
      </c>
      <c r="E23" t="s">
        <v>1349</v>
      </c>
      <c r="F23">
        <v>46</v>
      </c>
      <c r="G23" t="s">
        <v>1143</v>
      </c>
      <c r="H23" t="s">
        <v>186</v>
      </c>
      <c r="I23" t="s">
        <v>86</v>
      </c>
      <c r="J23" t="s">
        <v>153</v>
      </c>
      <c r="K23">
        <v>1</v>
      </c>
    </row>
    <row r="24" spans="1:11" x14ac:dyDescent="0.25">
      <c r="A24" t="s">
        <v>180</v>
      </c>
      <c r="B24" t="s">
        <v>121</v>
      </c>
      <c r="C24" t="s">
        <v>422</v>
      </c>
      <c r="D24">
        <v>108</v>
      </c>
      <c r="E24" t="s">
        <v>1354</v>
      </c>
      <c r="F24">
        <v>204</v>
      </c>
      <c r="G24" t="s">
        <v>1093</v>
      </c>
      <c r="H24" t="s">
        <v>187</v>
      </c>
      <c r="I24" t="s">
        <v>88</v>
      </c>
      <c r="J24" t="s">
        <v>153</v>
      </c>
      <c r="K24">
        <v>1</v>
      </c>
    </row>
    <row r="25" spans="1:11" x14ac:dyDescent="0.25">
      <c r="A25" t="s">
        <v>180</v>
      </c>
      <c r="B25" t="s">
        <v>121</v>
      </c>
      <c r="C25" t="s">
        <v>422</v>
      </c>
      <c r="D25">
        <v>108</v>
      </c>
      <c r="E25" t="s">
        <v>1354</v>
      </c>
      <c r="F25">
        <v>260</v>
      </c>
      <c r="G25" t="s">
        <v>1095</v>
      </c>
      <c r="H25" t="s">
        <v>186</v>
      </c>
      <c r="I25" t="s">
        <v>86</v>
      </c>
      <c r="J25" t="s">
        <v>153</v>
      </c>
      <c r="K25">
        <v>1</v>
      </c>
    </row>
    <row r="26" spans="1:11" x14ac:dyDescent="0.25">
      <c r="A26" t="s">
        <v>180</v>
      </c>
      <c r="B26" t="s">
        <v>121</v>
      </c>
      <c r="C26" t="s">
        <v>275</v>
      </c>
      <c r="D26">
        <v>838</v>
      </c>
      <c r="E26" t="s">
        <v>1355</v>
      </c>
      <c r="F26">
        <v>770</v>
      </c>
      <c r="G26" t="s">
        <v>735</v>
      </c>
      <c r="H26" t="s">
        <v>186</v>
      </c>
      <c r="I26" t="s">
        <v>86</v>
      </c>
      <c r="J26" t="s">
        <v>154</v>
      </c>
      <c r="K26">
        <v>1</v>
      </c>
    </row>
    <row r="27" spans="1:11" x14ac:dyDescent="0.25">
      <c r="A27" t="s">
        <v>181</v>
      </c>
      <c r="B27" t="s">
        <v>108</v>
      </c>
      <c r="C27" t="s">
        <v>108</v>
      </c>
      <c r="D27">
        <v>8</v>
      </c>
      <c r="E27" t="s">
        <v>265</v>
      </c>
      <c r="F27">
        <v>696</v>
      </c>
      <c r="G27" t="s">
        <v>265</v>
      </c>
      <c r="H27" t="s">
        <v>186</v>
      </c>
      <c r="I27" t="s">
        <v>86</v>
      </c>
      <c r="J27" t="s">
        <v>153</v>
      </c>
      <c r="K27">
        <v>5</v>
      </c>
    </row>
    <row r="28" spans="1:11" x14ac:dyDescent="0.25">
      <c r="A28" t="s">
        <v>181</v>
      </c>
      <c r="B28" t="s">
        <v>119</v>
      </c>
      <c r="C28" t="s">
        <v>119</v>
      </c>
      <c r="D28">
        <v>22</v>
      </c>
      <c r="E28" t="s">
        <v>910</v>
      </c>
      <c r="F28">
        <v>88</v>
      </c>
      <c r="G28" t="s">
        <v>400</v>
      </c>
      <c r="H28" t="s">
        <v>186</v>
      </c>
      <c r="I28" t="s">
        <v>85</v>
      </c>
      <c r="J28" t="s">
        <v>153</v>
      </c>
      <c r="K28">
        <v>1</v>
      </c>
    </row>
    <row r="29" spans="1:11" x14ac:dyDescent="0.25">
      <c r="A29" t="s">
        <v>182</v>
      </c>
      <c r="B29" t="s">
        <v>99</v>
      </c>
      <c r="C29" t="s">
        <v>460</v>
      </c>
      <c r="D29">
        <v>528</v>
      </c>
      <c r="E29" t="s">
        <v>1298</v>
      </c>
      <c r="F29">
        <v>1608</v>
      </c>
      <c r="G29" t="s">
        <v>1298</v>
      </c>
      <c r="H29" t="s">
        <v>187</v>
      </c>
      <c r="I29" t="s">
        <v>66</v>
      </c>
      <c r="J29" t="s">
        <v>154</v>
      </c>
      <c r="K29">
        <v>1</v>
      </c>
    </row>
    <row r="30" spans="1:11" x14ac:dyDescent="0.25">
      <c r="A30" t="s">
        <v>183</v>
      </c>
      <c r="B30" t="s">
        <v>91</v>
      </c>
      <c r="C30" t="s">
        <v>91</v>
      </c>
      <c r="D30">
        <v>102</v>
      </c>
      <c r="E30" t="s">
        <v>588</v>
      </c>
      <c r="F30">
        <v>52</v>
      </c>
      <c r="G30" t="s">
        <v>265</v>
      </c>
      <c r="H30" t="s">
        <v>186</v>
      </c>
      <c r="I30" t="s">
        <v>86</v>
      </c>
      <c r="J30" t="s">
        <v>154</v>
      </c>
      <c r="K30">
        <v>1</v>
      </c>
    </row>
    <row r="31" spans="1:11" x14ac:dyDescent="0.25">
      <c r="A31" t="s">
        <v>183</v>
      </c>
      <c r="B31" t="s">
        <v>91</v>
      </c>
      <c r="C31" t="s">
        <v>91</v>
      </c>
      <c r="D31">
        <v>669</v>
      </c>
      <c r="E31" t="s">
        <v>1356</v>
      </c>
      <c r="F31">
        <v>669</v>
      </c>
      <c r="G31" t="s">
        <v>1029</v>
      </c>
      <c r="H31" t="s">
        <v>186</v>
      </c>
      <c r="I31" t="s">
        <v>54</v>
      </c>
      <c r="J31" t="s">
        <v>154</v>
      </c>
      <c r="K31">
        <v>4</v>
      </c>
    </row>
    <row r="32" spans="1:11" x14ac:dyDescent="0.25">
      <c r="A32" t="s">
        <v>183</v>
      </c>
      <c r="B32" t="s">
        <v>91</v>
      </c>
      <c r="C32" t="s">
        <v>481</v>
      </c>
      <c r="D32">
        <v>637</v>
      </c>
      <c r="E32" t="s">
        <v>1357</v>
      </c>
      <c r="F32">
        <v>637</v>
      </c>
      <c r="G32" t="s">
        <v>1036</v>
      </c>
      <c r="H32" t="s">
        <v>186</v>
      </c>
      <c r="I32" t="s">
        <v>54</v>
      </c>
      <c r="J32" t="s">
        <v>154</v>
      </c>
      <c r="K32">
        <v>5</v>
      </c>
    </row>
    <row r="33" spans="1:11" x14ac:dyDescent="0.25">
      <c r="A33" t="s">
        <v>183</v>
      </c>
      <c r="B33" t="s">
        <v>116</v>
      </c>
      <c r="C33" t="s">
        <v>116</v>
      </c>
      <c r="D33">
        <v>489</v>
      </c>
      <c r="E33" t="s">
        <v>1358</v>
      </c>
      <c r="F33">
        <v>1567</v>
      </c>
      <c r="G33" t="s">
        <v>1078</v>
      </c>
      <c r="H33" t="s">
        <v>186</v>
      </c>
      <c r="I33" t="s">
        <v>54</v>
      </c>
      <c r="J33" t="s">
        <v>153</v>
      </c>
      <c r="K33">
        <v>3</v>
      </c>
    </row>
    <row r="34" spans="1:11" x14ac:dyDescent="0.25">
      <c r="A34" t="s">
        <v>183</v>
      </c>
      <c r="B34" t="s">
        <v>116</v>
      </c>
      <c r="C34" t="s">
        <v>116</v>
      </c>
      <c r="D34">
        <v>645</v>
      </c>
      <c r="E34" t="s">
        <v>1359</v>
      </c>
      <c r="F34">
        <v>645</v>
      </c>
      <c r="G34" t="s">
        <v>1072</v>
      </c>
      <c r="H34" t="s">
        <v>186</v>
      </c>
      <c r="I34" t="s">
        <v>54</v>
      </c>
      <c r="J34" t="s">
        <v>153</v>
      </c>
      <c r="K34">
        <v>4</v>
      </c>
    </row>
    <row r="35" spans="1:11" x14ac:dyDescent="0.25">
      <c r="A35" t="s">
        <v>180</v>
      </c>
      <c r="B35" t="s">
        <v>95</v>
      </c>
      <c r="C35" t="s">
        <v>466</v>
      </c>
      <c r="D35">
        <v>72</v>
      </c>
      <c r="E35" t="s">
        <v>689</v>
      </c>
      <c r="F35">
        <v>576</v>
      </c>
      <c r="G35" t="s">
        <v>783</v>
      </c>
      <c r="H35" t="s">
        <v>186</v>
      </c>
      <c r="I35" t="s">
        <v>86</v>
      </c>
      <c r="J35" t="s">
        <v>153</v>
      </c>
      <c r="K35">
        <v>2</v>
      </c>
    </row>
    <row r="36" spans="1:11" x14ac:dyDescent="0.25">
      <c r="A36" t="s">
        <v>180</v>
      </c>
      <c r="B36" t="s">
        <v>109</v>
      </c>
      <c r="C36" t="s">
        <v>662</v>
      </c>
      <c r="D36">
        <v>29</v>
      </c>
      <c r="E36" t="s">
        <v>1360</v>
      </c>
      <c r="F36">
        <v>1183</v>
      </c>
      <c r="G36" t="s">
        <v>664</v>
      </c>
      <c r="H36" t="s">
        <v>186</v>
      </c>
      <c r="I36" t="s">
        <v>86</v>
      </c>
      <c r="J36" t="s">
        <v>154</v>
      </c>
      <c r="K36">
        <v>5</v>
      </c>
    </row>
    <row r="37" spans="1:11" x14ac:dyDescent="0.25">
      <c r="A37" t="s">
        <v>180</v>
      </c>
      <c r="B37" t="s">
        <v>121</v>
      </c>
      <c r="C37" t="s">
        <v>275</v>
      </c>
      <c r="D37">
        <v>97</v>
      </c>
      <c r="E37" t="s">
        <v>905</v>
      </c>
      <c r="F37">
        <v>218</v>
      </c>
      <c r="G37" t="s">
        <v>1099</v>
      </c>
      <c r="H37" t="s">
        <v>186</v>
      </c>
      <c r="I37" t="s">
        <v>86</v>
      </c>
      <c r="J37" t="s">
        <v>153</v>
      </c>
      <c r="K37">
        <v>1</v>
      </c>
    </row>
    <row r="38" spans="1:11" x14ac:dyDescent="0.25">
      <c r="A38" t="s">
        <v>180</v>
      </c>
      <c r="B38" t="s">
        <v>121</v>
      </c>
      <c r="C38" t="s">
        <v>275</v>
      </c>
      <c r="D38">
        <v>314</v>
      </c>
      <c r="E38" t="s">
        <v>1361</v>
      </c>
      <c r="F38">
        <v>769</v>
      </c>
      <c r="G38" t="s">
        <v>674</v>
      </c>
      <c r="H38" t="s">
        <v>186</v>
      </c>
      <c r="I38" t="s">
        <v>86</v>
      </c>
      <c r="J38" t="s">
        <v>153</v>
      </c>
      <c r="K38">
        <v>11</v>
      </c>
    </row>
    <row r="39" spans="1:11" x14ac:dyDescent="0.25">
      <c r="A39" t="s">
        <v>181</v>
      </c>
      <c r="B39" t="s">
        <v>119</v>
      </c>
      <c r="C39" t="s">
        <v>119</v>
      </c>
      <c r="D39">
        <v>22</v>
      </c>
      <c r="E39" t="s">
        <v>910</v>
      </c>
      <c r="F39">
        <v>88</v>
      </c>
      <c r="G39" t="s">
        <v>400</v>
      </c>
      <c r="H39" t="s">
        <v>186</v>
      </c>
      <c r="I39" t="s">
        <v>85</v>
      </c>
      <c r="J39" t="s">
        <v>154</v>
      </c>
      <c r="K39">
        <v>1</v>
      </c>
    </row>
    <row r="40" spans="1:11" x14ac:dyDescent="0.25">
      <c r="A40" t="s">
        <v>183</v>
      </c>
      <c r="B40" t="s">
        <v>91</v>
      </c>
      <c r="C40" t="s">
        <v>91</v>
      </c>
      <c r="D40">
        <v>669</v>
      </c>
      <c r="E40" t="s">
        <v>1356</v>
      </c>
      <c r="F40">
        <v>669</v>
      </c>
      <c r="G40" t="s">
        <v>1029</v>
      </c>
      <c r="H40" t="s">
        <v>186</v>
      </c>
      <c r="I40" t="s">
        <v>54</v>
      </c>
      <c r="J40" t="s">
        <v>153</v>
      </c>
      <c r="K40">
        <v>2</v>
      </c>
    </row>
    <row r="41" spans="1:11" x14ac:dyDescent="0.25">
      <c r="A41" t="s">
        <v>183</v>
      </c>
      <c r="B41" t="s">
        <v>91</v>
      </c>
      <c r="C41" t="s">
        <v>481</v>
      </c>
      <c r="D41">
        <v>638</v>
      </c>
      <c r="E41" t="s">
        <v>1362</v>
      </c>
      <c r="F41">
        <v>638</v>
      </c>
      <c r="G41" t="s">
        <v>1038</v>
      </c>
      <c r="H41" t="s">
        <v>186</v>
      </c>
      <c r="I41" t="s">
        <v>54</v>
      </c>
      <c r="J41" t="s">
        <v>153</v>
      </c>
      <c r="K41">
        <v>6</v>
      </c>
    </row>
    <row r="42" spans="1:11" x14ac:dyDescent="0.25">
      <c r="A42" t="s">
        <v>183</v>
      </c>
      <c r="B42" t="s">
        <v>93</v>
      </c>
      <c r="C42" t="s">
        <v>374</v>
      </c>
      <c r="D42">
        <v>611</v>
      </c>
      <c r="E42" t="s">
        <v>1363</v>
      </c>
      <c r="F42">
        <v>611</v>
      </c>
      <c r="G42" t="s">
        <v>1064</v>
      </c>
      <c r="H42" t="s">
        <v>186</v>
      </c>
      <c r="I42" t="s">
        <v>54</v>
      </c>
      <c r="J42" t="s">
        <v>154</v>
      </c>
      <c r="K42">
        <v>23</v>
      </c>
    </row>
    <row r="43" spans="1:11" x14ac:dyDescent="0.25">
      <c r="A43" t="s">
        <v>183</v>
      </c>
      <c r="B43" t="s">
        <v>98</v>
      </c>
      <c r="C43" t="s">
        <v>436</v>
      </c>
      <c r="D43">
        <v>133</v>
      </c>
      <c r="E43" t="s">
        <v>436</v>
      </c>
      <c r="F43">
        <v>400</v>
      </c>
      <c r="G43" t="s">
        <v>436</v>
      </c>
      <c r="H43" t="s">
        <v>187</v>
      </c>
      <c r="I43" t="s">
        <v>88</v>
      </c>
      <c r="J43" t="s">
        <v>153</v>
      </c>
      <c r="K43">
        <v>1</v>
      </c>
    </row>
    <row r="44" spans="1:11" x14ac:dyDescent="0.25">
      <c r="A44" t="s">
        <v>183</v>
      </c>
      <c r="B44" t="s">
        <v>98</v>
      </c>
      <c r="C44" t="s">
        <v>436</v>
      </c>
      <c r="D44">
        <v>133</v>
      </c>
      <c r="E44" t="s">
        <v>436</v>
      </c>
      <c r="F44">
        <v>1551</v>
      </c>
      <c r="G44" t="s">
        <v>436</v>
      </c>
      <c r="H44" t="s">
        <v>186</v>
      </c>
      <c r="I44" t="s">
        <v>86</v>
      </c>
      <c r="J44" t="s">
        <v>154</v>
      </c>
      <c r="K44">
        <v>1</v>
      </c>
    </row>
    <row r="45" spans="1:11" x14ac:dyDescent="0.25">
      <c r="A45" t="s">
        <v>183</v>
      </c>
      <c r="B45" t="s">
        <v>111</v>
      </c>
      <c r="C45" t="s">
        <v>267</v>
      </c>
      <c r="D45">
        <v>47</v>
      </c>
      <c r="E45" t="s">
        <v>605</v>
      </c>
      <c r="F45">
        <v>308</v>
      </c>
      <c r="G45" t="s">
        <v>1113</v>
      </c>
      <c r="H45" t="s">
        <v>186</v>
      </c>
      <c r="I45" t="s">
        <v>86</v>
      </c>
      <c r="J45" t="s">
        <v>153</v>
      </c>
      <c r="K45">
        <v>1</v>
      </c>
    </row>
    <row r="46" spans="1:11" x14ac:dyDescent="0.25">
      <c r="A46" t="s">
        <v>180</v>
      </c>
      <c r="B46" t="s">
        <v>95</v>
      </c>
      <c r="C46" t="s">
        <v>466</v>
      </c>
      <c r="D46">
        <v>68</v>
      </c>
      <c r="E46" t="s">
        <v>1364</v>
      </c>
      <c r="F46">
        <v>71</v>
      </c>
      <c r="G46" t="s">
        <v>1187</v>
      </c>
      <c r="H46" t="s">
        <v>186</v>
      </c>
      <c r="I46" t="s">
        <v>85</v>
      </c>
      <c r="J46" t="s">
        <v>154</v>
      </c>
      <c r="K46">
        <v>1</v>
      </c>
    </row>
    <row r="47" spans="1:11" x14ac:dyDescent="0.25">
      <c r="A47" t="s">
        <v>180</v>
      </c>
      <c r="B47" t="s">
        <v>95</v>
      </c>
      <c r="C47" t="s">
        <v>466</v>
      </c>
      <c r="D47">
        <v>68</v>
      </c>
      <c r="E47" t="s">
        <v>1364</v>
      </c>
      <c r="F47">
        <v>174</v>
      </c>
      <c r="G47" t="s">
        <v>786</v>
      </c>
      <c r="H47" t="s">
        <v>186</v>
      </c>
      <c r="I47" t="s">
        <v>86</v>
      </c>
      <c r="J47" t="s">
        <v>153</v>
      </c>
      <c r="K47">
        <v>28</v>
      </c>
    </row>
    <row r="48" spans="1:11" x14ac:dyDescent="0.25">
      <c r="A48" t="s">
        <v>180</v>
      </c>
      <c r="B48" t="s">
        <v>95</v>
      </c>
      <c r="C48" t="s">
        <v>466</v>
      </c>
      <c r="D48">
        <v>146</v>
      </c>
      <c r="E48" t="s">
        <v>1365</v>
      </c>
      <c r="F48">
        <v>814</v>
      </c>
      <c r="G48" t="s">
        <v>801</v>
      </c>
      <c r="H48" t="s">
        <v>186</v>
      </c>
      <c r="I48" t="s">
        <v>86</v>
      </c>
      <c r="J48" t="s">
        <v>154</v>
      </c>
      <c r="K48">
        <v>10</v>
      </c>
    </row>
    <row r="49" spans="1:11" x14ac:dyDescent="0.25">
      <c r="A49" t="s">
        <v>180</v>
      </c>
      <c r="B49" t="s">
        <v>114</v>
      </c>
      <c r="C49" t="s">
        <v>553</v>
      </c>
      <c r="D49">
        <v>51</v>
      </c>
      <c r="E49" t="s">
        <v>1366</v>
      </c>
      <c r="F49">
        <v>316</v>
      </c>
      <c r="G49" t="s">
        <v>836</v>
      </c>
      <c r="H49" t="s">
        <v>186</v>
      </c>
      <c r="I49" t="s">
        <v>86</v>
      </c>
      <c r="J49" t="s">
        <v>153</v>
      </c>
      <c r="K49">
        <v>1</v>
      </c>
    </row>
    <row r="50" spans="1:11" x14ac:dyDescent="0.25">
      <c r="A50" t="s">
        <v>180</v>
      </c>
      <c r="B50" t="s">
        <v>121</v>
      </c>
      <c r="C50" t="s">
        <v>275</v>
      </c>
      <c r="D50">
        <v>197</v>
      </c>
      <c r="E50" t="s">
        <v>816</v>
      </c>
      <c r="F50">
        <v>365</v>
      </c>
      <c r="G50" t="s">
        <v>816</v>
      </c>
      <c r="H50" t="s">
        <v>186</v>
      </c>
      <c r="I50" t="s">
        <v>86</v>
      </c>
      <c r="J50" t="s">
        <v>153</v>
      </c>
      <c r="K50">
        <v>1</v>
      </c>
    </row>
    <row r="51" spans="1:11" x14ac:dyDescent="0.25">
      <c r="A51" t="s">
        <v>180</v>
      </c>
      <c r="B51" t="s">
        <v>121</v>
      </c>
      <c r="C51" t="s">
        <v>275</v>
      </c>
      <c r="D51">
        <v>314</v>
      </c>
      <c r="E51" t="s">
        <v>1361</v>
      </c>
      <c r="F51">
        <v>769</v>
      </c>
      <c r="G51" t="s">
        <v>674</v>
      </c>
      <c r="H51" t="s">
        <v>186</v>
      </c>
      <c r="I51" t="s">
        <v>86</v>
      </c>
      <c r="J51" t="s">
        <v>154</v>
      </c>
      <c r="K51">
        <v>4</v>
      </c>
    </row>
    <row r="52" spans="1:11" x14ac:dyDescent="0.25">
      <c r="A52" t="s">
        <v>181</v>
      </c>
      <c r="B52" t="s">
        <v>105</v>
      </c>
      <c r="C52" t="s">
        <v>594</v>
      </c>
      <c r="D52">
        <v>7</v>
      </c>
      <c r="E52" t="s">
        <v>594</v>
      </c>
      <c r="F52">
        <v>1088</v>
      </c>
      <c r="G52" t="s">
        <v>599</v>
      </c>
      <c r="H52" t="s">
        <v>186</v>
      </c>
      <c r="I52" t="s">
        <v>86</v>
      </c>
      <c r="J52" t="s">
        <v>153</v>
      </c>
      <c r="K52">
        <v>3</v>
      </c>
    </row>
    <row r="53" spans="1:11" x14ac:dyDescent="0.25">
      <c r="A53" t="s">
        <v>181</v>
      </c>
      <c r="B53" t="s">
        <v>112</v>
      </c>
      <c r="C53" t="s">
        <v>597</v>
      </c>
      <c r="D53">
        <v>10</v>
      </c>
      <c r="E53" t="s">
        <v>544</v>
      </c>
      <c r="F53">
        <v>720</v>
      </c>
      <c r="G53" t="s">
        <v>544</v>
      </c>
      <c r="H53" t="s">
        <v>186</v>
      </c>
      <c r="I53" t="s">
        <v>86</v>
      </c>
      <c r="J53" t="s">
        <v>153</v>
      </c>
      <c r="K53">
        <v>1</v>
      </c>
    </row>
    <row r="54" spans="1:11" x14ac:dyDescent="0.25">
      <c r="A54" t="s">
        <v>183</v>
      </c>
      <c r="B54" t="s">
        <v>91</v>
      </c>
      <c r="C54" t="s">
        <v>91</v>
      </c>
      <c r="D54">
        <v>644</v>
      </c>
      <c r="E54" t="s">
        <v>1367</v>
      </c>
      <c r="F54">
        <v>644</v>
      </c>
      <c r="G54" t="s">
        <v>1015</v>
      </c>
      <c r="H54" t="s">
        <v>186</v>
      </c>
      <c r="I54" t="s">
        <v>54</v>
      </c>
      <c r="J54" t="s">
        <v>154</v>
      </c>
      <c r="K54">
        <v>8</v>
      </c>
    </row>
    <row r="55" spans="1:11" x14ac:dyDescent="0.25">
      <c r="A55" t="s">
        <v>183</v>
      </c>
      <c r="B55" t="s">
        <v>93</v>
      </c>
      <c r="C55" t="s">
        <v>1053</v>
      </c>
      <c r="D55">
        <v>665</v>
      </c>
      <c r="E55" t="s">
        <v>1368</v>
      </c>
      <c r="F55">
        <v>665</v>
      </c>
      <c r="G55" t="s">
        <v>1057</v>
      </c>
      <c r="H55" t="s">
        <v>186</v>
      </c>
      <c r="I55" t="s">
        <v>54</v>
      </c>
      <c r="J55" t="s">
        <v>154</v>
      </c>
      <c r="K55">
        <v>6</v>
      </c>
    </row>
    <row r="56" spans="1:11" x14ac:dyDescent="0.25">
      <c r="A56" t="s">
        <v>183</v>
      </c>
      <c r="B56" t="s">
        <v>102</v>
      </c>
      <c r="C56" t="s">
        <v>382</v>
      </c>
      <c r="D56">
        <v>405</v>
      </c>
      <c r="E56" t="s">
        <v>1369</v>
      </c>
      <c r="F56">
        <v>1703</v>
      </c>
      <c r="G56" t="s">
        <v>384</v>
      </c>
      <c r="H56" t="s">
        <v>187</v>
      </c>
      <c r="I56" t="s">
        <v>84</v>
      </c>
      <c r="J56" t="s">
        <v>154</v>
      </c>
      <c r="K56">
        <v>1</v>
      </c>
    </row>
    <row r="57" spans="1:11" x14ac:dyDescent="0.25">
      <c r="A57" t="s">
        <v>183</v>
      </c>
      <c r="B57" t="s">
        <v>111</v>
      </c>
      <c r="C57" t="s">
        <v>267</v>
      </c>
      <c r="D57">
        <v>47</v>
      </c>
      <c r="E57" t="s">
        <v>605</v>
      </c>
      <c r="F57">
        <v>187</v>
      </c>
      <c r="G57" t="s">
        <v>1112</v>
      </c>
      <c r="H57" t="s">
        <v>186</v>
      </c>
      <c r="I57" t="s">
        <v>86</v>
      </c>
      <c r="J57" t="s">
        <v>153</v>
      </c>
      <c r="K57">
        <v>12</v>
      </c>
    </row>
    <row r="58" spans="1:11" x14ac:dyDescent="0.25">
      <c r="A58" t="s">
        <v>183</v>
      </c>
      <c r="B58" t="s">
        <v>116</v>
      </c>
      <c r="C58" t="s">
        <v>389</v>
      </c>
      <c r="D58">
        <v>136</v>
      </c>
      <c r="E58" t="s">
        <v>1370</v>
      </c>
      <c r="F58">
        <v>1107</v>
      </c>
      <c r="G58" t="s">
        <v>101</v>
      </c>
      <c r="H58" t="s">
        <v>186</v>
      </c>
      <c r="I58" t="s">
        <v>86</v>
      </c>
      <c r="J58" t="s">
        <v>154</v>
      </c>
      <c r="K58">
        <v>12</v>
      </c>
    </row>
    <row r="59" spans="1:11" x14ac:dyDescent="0.25">
      <c r="A59" t="s">
        <v>183</v>
      </c>
      <c r="B59" t="s">
        <v>116</v>
      </c>
      <c r="C59" t="s">
        <v>116</v>
      </c>
      <c r="D59">
        <v>645</v>
      </c>
      <c r="E59" t="s">
        <v>1359</v>
      </c>
      <c r="F59">
        <v>645</v>
      </c>
      <c r="G59" t="s">
        <v>1072</v>
      </c>
      <c r="H59" t="s">
        <v>186</v>
      </c>
      <c r="I59" t="s">
        <v>54</v>
      </c>
      <c r="J59" t="s">
        <v>154</v>
      </c>
      <c r="K59">
        <v>1</v>
      </c>
    </row>
    <row r="60" spans="1:11" x14ac:dyDescent="0.25">
      <c r="A60" t="s">
        <v>180</v>
      </c>
      <c r="B60" t="s">
        <v>95</v>
      </c>
      <c r="C60" t="s">
        <v>466</v>
      </c>
      <c r="D60">
        <v>63</v>
      </c>
      <c r="E60" t="s">
        <v>1347</v>
      </c>
      <c r="F60">
        <v>740</v>
      </c>
      <c r="G60" t="s">
        <v>650</v>
      </c>
      <c r="H60" t="s">
        <v>186</v>
      </c>
      <c r="I60" t="s">
        <v>86</v>
      </c>
      <c r="J60" t="s">
        <v>153</v>
      </c>
      <c r="K60">
        <v>1</v>
      </c>
    </row>
    <row r="61" spans="1:11" x14ac:dyDescent="0.25">
      <c r="A61" t="s">
        <v>180</v>
      </c>
      <c r="B61" t="s">
        <v>95</v>
      </c>
      <c r="C61" t="s">
        <v>466</v>
      </c>
      <c r="D61">
        <v>71</v>
      </c>
      <c r="E61" t="s">
        <v>1348</v>
      </c>
      <c r="F61">
        <v>177</v>
      </c>
      <c r="G61" t="s">
        <v>1131</v>
      </c>
      <c r="H61" t="s">
        <v>186</v>
      </c>
      <c r="I61" t="s">
        <v>86</v>
      </c>
      <c r="J61" t="s">
        <v>154</v>
      </c>
      <c r="K61">
        <v>8</v>
      </c>
    </row>
    <row r="62" spans="1:11" x14ac:dyDescent="0.25">
      <c r="A62" t="s">
        <v>180</v>
      </c>
      <c r="B62" t="s">
        <v>95</v>
      </c>
      <c r="C62" t="s">
        <v>466</v>
      </c>
      <c r="D62">
        <v>71</v>
      </c>
      <c r="E62" t="s">
        <v>1348</v>
      </c>
      <c r="F62">
        <v>179</v>
      </c>
      <c r="G62" t="s">
        <v>782</v>
      </c>
      <c r="H62" t="s">
        <v>186</v>
      </c>
      <c r="I62" t="s">
        <v>86</v>
      </c>
      <c r="J62" t="s">
        <v>154</v>
      </c>
      <c r="K62">
        <v>1</v>
      </c>
    </row>
    <row r="63" spans="1:11" x14ac:dyDescent="0.25">
      <c r="A63" t="s">
        <v>180</v>
      </c>
      <c r="B63" t="s">
        <v>95</v>
      </c>
      <c r="C63" t="s">
        <v>466</v>
      </c>
      <c r="D63">
        <v>155</v>
      </c>
      <c r="E63" t="s">
        <v>697</v>
      </c>
      <c r="F63">
        <v>815</v>
      </c>
      <c r="G63" t="s">
        <v>697</v>
      </c>
      <c r="H63" t="s">
        <v>186</v>
      </c>
      <c r="I63" t="s">
        <v>86</v>
      </c>
      <c r="J63" t="s">
        <v>153</v>
      </c>
      <c r="K63">
        <v>5</v>
      </c>
    </row>
    <row r="64" spans="1:11" x14ac:dyDescent="0.25">
      <c r="A64" t="s">
        <v>180</v>
      </c>
      <c r="B64" t="s">
        <v>109</v>
      </c>
      <c r="C64" t="s">
        <v>535</v>
      </c>
      <c r="D64">
        <v>31</v>
      </c>
      <c r="E64" t="s">
        <v>535</v>
      </c>
      <c r="F64">
        <v>702</v>
      </c>
      <c r="G64" t="s">
        <v>747</v>
      </c>
      <c r="H64" t="s">
        <v>186</v>
      </c>
      <c r="I64" t="s">
        <v>86</v>
      </c>
      <c r="J64" t="s">
        <v>154</v>
      </c>
      <c r="K64">
        <v>2</v>
      </c>
    </row>
    <row r="65" spans="1:11" x14ac:dyDescent="0.25">
      <c r="A65" t="s">
        <v>180</v>
      </c>
      <c r="B65" t="s">
        <v>109</v>
      </c>
      <c r="C65" t="s">
        <v>322</v>
      </c>
      <c r="D65">
        <v>30</v>
      </c>
      <c r="E65" t="s">
        <v>324</v>
      </c>
      <c r="F65">
        <v>1188</v>
      </c>
      <c r="G65" t="s">
        <v>666</v>
      </c>
      <c r="H65" t="s">
        <v>186</v>
      </c>
      <c r="I65" t="s">
        <v>86</v>
      </c>
      <c r="J65" t="s">
        <v>154</v>
      </c>
      <c r="K65">
        <v>1</v>
      </c>
    </row>
    <row r="66" spans="1:11" x14ac:dyDescent="0.25">
      <c r="A66" t="s">
        <v>180</v>
      </c>
      <c r="B66" t="s">
        <v>114</v>
      </c>
      <c r="C66" t="s">
        <v>553</v>
      </c>
      <c r="D66">
        <v>51</v>
      </c>
      <c r="E66" t="s">
        <v>1366</v>
      </c>
      <c r="F66">
        <v>66</v>
      </c>
      <c r="G66" t="s">
        <v>1191</v>
      </c>
      <c r="H66" t="s">
        <v>186</v>
      </c>
      <c r="I66" t="s">
        <v>85</v>
      </c>
      <c r="J66" t="s">
        <v>154</v>
      </c>
      <c r="K66">
        <v>1</v>
      </c>
    </row>
    <row r="67" spans="1:11" x14ac:dyDescent="0.25">
      <c r="A67" t="s">
        <v>180</v>
      </c>
      <c r="B67" t="s">
        <v>121</v>
      </c>
      <c r="C67" t="s">
        <v>303</v>
      </c>
      <c r="D67">
        <v>202</v>
      </c>
      <c r="E67" t="s">
        <v>464</v>
      </c>
      <c r="F67">
        <v>1444</v>
      </c>
      <c r="G67" t="s">
        <v>582</v>
      </c>
      <c r="H67" t="s">
        <v>186</v>
      </c>
      <c r="I67" t="s">
        <v>86</v>
      </c>
      <c r="J67" t="s">
        <v>154</v>
      </c>
      <c r="K67">
        <v>20</v>
      </c>
    </row>
    <row r="68" spans="1:11" x14ac:dyDescent="0.25">
      <c r="A68" t="s">
        <v>180</v>
      </c>
      <c r="B68" t="s">
        <v>121</v>
      </c>
      <c r="C68" t="s">
        <v>275</v>
      </c>
      <c r="D68">
        <v>93</v>
      </c>
      <c r="E68" t="s">
        <v>1145</v>
      </c>
      <c r="F68">
        <v>464</v>
      </c>
      <c r="G68" t="s">
        <v>806</v>
      </c>
      <c r="H68" t="s">
        <v>186</v>
      </c>
      <c r="I68" t="s">
        <v>86</v>
      </c>
      <c r="J68" t="s">
        <v>153</v>
      </c>
      <c r="K68">
        <v>2</v>
      </c>
    </row>
    <row r="69" spans="1:11" x14ac:dyDescent="0.25">
      <c r="A69" t="s">
        <v>180</v>
      </c>
      <c r="B69" t="s">
        <v>121</v>
      </c>
      <c r="C69" t="s">
        <v>275</v>
      </c>
      <c r="D69">
        <v>208</v>
      </c>
      <c r="E69" t="s">
        <v>542</v>
      </c>
      <c r="F69">
        <v>589</v>
      </c>
      <c r="G69" t="s">
        <v>542</v>
      </c>
      <c r="H69" t="s">
        <v>186</v>
      </c>
      <c r="I69" t="s">
        <v>86</v>
      </c>
      <c r="J69" t="s">
        <v>153</v>
      </c>
      <c r="K69">
        <v>10</v>
      </c>
    </row>
    <row r="70" spans="1:11" x14ac:dyDescent="0.25">
      <c r="A70" t="s">
        <v>181</v>
      </c>
      <c r="B70" t="s">
        <v>112</v>
      </c>
      <c r="C70" t="s">
        <v>597</v>
      </c>
      <c r="D70">
        <v>10</v>
      </c>
      <c r="E70" t="s">
        <v>544</v>
      </c>
      <c r="F70">
        <v>721</v>
      </c>
      <c r="G70" t="s">
        <v>809</v>
      </c>
      <c r="H70" t="s">
        <v>186</v>
      </c>
      <c r="I70" t="s">
        <v>86</v>
      </c>
      <c r="J70" t="s">
        <v>153</v>
      </c>
      <c r="K70">
        <v>13</v>
      </c>
    </row>
    <row r="71" spans="1:11" x14ac:dyDescent="0.25">
      <c r="A71" t="s">
        <v>181</v>
      </c>
      <c r="B71" t="s">
        <v>112</v>
      </c>
      <c r="C71" t="s">
        <v>597</v>
      </c>
      <c r="D71">
        <v>10</v>
      </c>
      <c r="E71" t="s">
        <v>544</v>
      </c>
      <c r="F71">
        <v>721</v>
      </c>
      <c r="G71" t="s">
        <v>809</v>
      </c>
      <c r="H71" t="s">
        <v>186</v>
      </c>
      <c r="I71" t="s">
        <v>86</v>
      </c>
      <c r="J71" t="s">
        <v>154</v>
      </c>
      <c r="K71">
        <v>19</v>
      </c>
    </row>
    <row r="72" spans="1:11" x14ac:dyDescent="0.25">
      <c r="A72" t="s">
        <v>183</v>
      </c>
      <c r="B72" t="s">
        <v>91</v>
      </c>
      <c r="C72" t="s">
        <v>481</v>
      </c>
      <c r="D72">
        <v>638</v>
      </c>
      <c r="E72" t="s">
        <v>1362</v>
      </c>
      <c r="F72">
        <v>638</v>
      </c>
      <c r="G72" t="s">
        <v>1038</v>
      </c>
      <c r="H72" t="s">
        <v>186</v>
      </c>
      <c r="I72" t="s">
        <v>54</v>
      </c>
      <c r="J72" t="s">
        <v>154</v>
      </c>
      <c r="K72">
        <v>5</v>
      </c>
    </row>
    <row r="73" spans="1:11" x14ac:dyDescent="0.25">
      <c r="A73" t="s">
        <v>183</v>
      </c>
      <c r="B73" t="s">
        <v>91</v>
      </c>
      <c r="C73" t="s">
        <v>481</v>
      </c>
      <c r="D73">
        <v>641</v>
      </c>
      <c r="E73" t="s">
        <v>1371</v>
      </c>
      <c r="F73">
        <v>641</v>
      </c>
      <c r="G73" t="s">
        <v>483</v>
      </c>
      <c r="H73" t="s">
        <v>186</v>
      </c>
      <c r="I73" t="s">
        <v>54</v>
      </c>
      <c r="J73" t="s">
        <v>153</v>
      </c>
      <c r="K73">
        <v>7</v>
      </c>
    </row>
    <row r="74" spans="1:11" x14ac:dyDescent="0.25">
      <c r="A74" t="s">
        <v>183</v>
      </c>
      <c r="B74" t="s">
        <v>98</v>
      </c>
      <c r="C74" t="s">
        <v>624</v>
      </c>
      <c r="D74">
        <v>331</v>
      </c>
      <c r="E74" t="s">
        <v>624</v>
      </c>
      <c r="F74">
        <v>904</v>
      </c>
      <c r="G74" t="s">
        <v>626</v>
      </c>
      <c r="H74" t="s">
        <v>186</v>
      </c>
      <c r="I74" t="s">
        <v>86</v>
      </c>
      <c r="J74" t="s">
        <v>153</v>
      </c>
      <c r="K74">
        <v>8</v>
      </c>
    </row>
    <row r="75" spans="1:11" x14ac:dyDescent="0.25">
      <c r="A75" t="s">
        <v>183</v>
      </c>
      <c r="B75" t="s">
        <v>98</v>
      </c>
      <c r="C75" t="s">
        <v>624</v>
      </c>
      <c r="D75">
        <v>331</v>
      </c>
      <c r="E75" t="s">
        <v>624</v>
      </c>
      <c r="F75">
        <v>904</v>
      </c>
      <c r="G75" t="s">
        <v>626</v>
      </c>
      <c r="H75" t="s">
        <v>186</v>
      </c>
      <c r="I75" t="s">
        <v>86</v>
      </c>
      <c r="J75" t="s">
        <v>154</v>
      </c>
      <c r="K75">
        <v>4</v>
      </c>
    </row>
    <row r="76" spans="1:11" x14ac:dyDescent="0.25">
      <c r="A76" t="s">
        <v>183</v>
      </c>
      <c r="B76" t="s">
        <v>111</v>
      </c>
      <c r="C76" t="s">
        <v>267</v>
      </c>
      <c r="D76">
        <v>803</v>
      </c>
      <c r="E76" t="s">
        <v>1372</v>
      </c>
      <c r="F76">
        <v>131</v>
      </c>
      <c r="G76" t="s">
        <v>1251</v>
      </c>
      <c r="H76" t="s">
        <v>187</v>
      </c>
      <c r="I76" t="s">
        <v>89</v>
      </c>
      <c r="J76" t="s">
        <v>153</v>
      </c>
      <c r="K76">
        <v>1</v>
      </c>
    </row>
    <row r="77" spans="1:11" x14ac:dyDescent="0.25">
      <c r="A77" t="s">
        <v>183</v>
      </c>
      <c r="B77" t="s">
        <v>116</v>
      </c>
      <c r="C77" t="s">
        <v>644</v>
      </c>
      <c r="D77">
        <v>487</v>
      </c>
      <c r="E77" t="s">
        <v>1373</v>
      </c>
      <c r="F77">
        <v>1574</v>
      </c>
      <c r="G77" t="s">
        <v>1068</v>
      </c>
      <c r="H77" t="s">
        <v>186</v>
      </c>
      <c r="I77" t="s">
        <v>54</v>
      </c>
      <c r="J77" t="s">
        <v>154</v>
      </c>
      <c r="K77">
        <v>1</v>
      </c>
    </row>
    <row r="78" spans="1:11" x14ac:dyDescent="0.25">
      <c r="A78" t="s">
        <v>183</v>
      </c>
      <c r="B78" t="s">
        <v>116</v>
      </c>
      <c r="C78" t="s">
        <v>116</v>
      </c>
      <c r="D78">
        <v>110</v>
      </c>
      <c r="E78" t="s">
        <v>906</v>
      </c>
      <c r="F78">
        <v>298</v>
      </c>
      <c r="G78" t="s">
        <v>906</v>
      </c>
      <c r="H78" t="s">
        <v>187</v>
      </c>
      <c r="I78" t="s">
        <v>88</v>
      </c>
      <c r="J78" t="s">
        <v>153</v>
      </c>
      <c r="K78">
        <v>1</v>
      </c>
    </row>
    <row r="79" spans="1:11" x14ac:dyDescent="0.25">
      <c r="A79" t="s">
        <v>183</v>
      </c>
      <c r="B79" t="s">
        <v>116</v>
      </c>
      <c r="C79" t="s">
        <v>116</v>
      </c>
      <c r="D79">
        <v>636</v>
      </c>
      <c r="E79" t="s">
        <v>1374</v>
      </c>
      <c r="F79">
        <v>636</v>
      </c>
      <c r="G79" t="s">
        <v>1070</v>
      </c>
      <c r="H79" t="s">
        <v>186</v>
      </c>
      <c r="I79" t="s">
        <v>54</v>
      </c>
      <c r="J79" t="s">
        <v>153</v>
      </c>
      <c r="K79">
        <v>4</v>
      </c>
    </row>
    <row r="80" spans="1:11" x14ac:dyDescent="0.25">
      <c r="A80" t="s">
        <v>183</v>
      </c>
      <c r="B80" t="s">
        <v>116</v>
      </c>
      <c r="C80" t="s">
        <v>116</v>
      </c>
      <c r="D80">
        <v>656</v>
      </c>
      <c r="E80" t="s">
        <v>1375</v>
      </c>
      <c r="F80">
        <v>656</v>
      </c>
      <c r="G80" t="s">
        <v>1076</v>
      </c>
      <c r="H80" t="s">
        <v>186</v>
      </c>
      <c r="I80" t="s">
        <v>54</v>
      </c>
      <c r="J80" t="s">
        <v>153</v>
      </c>
      <c r="K80">
        <v>1</v>
      </c>
    </row>
    <row r="81" spans="1:11" x14ac:dyDescent="0.25">
      <c r="A81" t="s">
        <v>180</v>
      </c>
      <c r="B81" t="s">
        <v>95</v>
      </c>
      <c r="C81" t="s">
        <v>466</v>
      </c>
      <c r="D81">
        <v>63</v>
      </c>
      <c r="E81" t="s">
        <v>1347</v>
      </c>
      <c r="F81">
        <v>740</v>
      </c>
      <c r="G81" t="s">
        <v>650</v>
      </c>
      <c r="H81" t="s">
        <v>186</v>
      </c>
      <c r="I81" t="s">
        <v>86</v>
      </c>
      <c r="J81" t="s">
        <v>154</v>
      </c>
      <c r="K81">
        <v>1</v>
      </c>
    </row>
    <row r="82" spans="1:11" x14ac:dyDescent="0.25">
      <c r="A82" t="s">
        <v>180</v>
      </c>
      <c r="B82" t="s">
        <v>95</v>
      </c>
      <c r="C82" t="s">
        <v>466</v>
      </c>
      <c r="D82">
        <v>146</v>
      </c>
      <c r="E82" t="s">
        <v>1365</v>
      </c>
      <c r="F82">
        <v>814</v>
      </c>
      <c r="G82" t="s">
        <v>801</v>
      </c>
      <c r="H82" t="s">
        <v>186</v>
      </c>
      <c r="I82" t="s">
        <v>86</v>
      </c>
      <c r="J82" t="s">
        <v>153</v>
      </c>
      <c r="K82">
        <v>9</v>
      </c>
    </row>
    <row r="83" spans="1:11" x14ac:dyDescent="0.25">
      <c r="A83" t="s">
        <v>180</v>
      </c>
      <c r="B83" t="s">
        <v>109</v>
      </c>
      <c r="C83" t="s">
        <v>535</v>
      </c>
      <c r="D83">
        <v>31</v>
      </c>
      <c r="E83" t="s">
        <v>535</v>
      </c>
      <c r="F83">
        <v>703</v>
      </c>
      <c r="G83" t="s">
        <v>650</v>
      </c>
      <c r="H83" t="s">
        <v>186</v>
      </c>
      <c r="I83" t="s">
        <v>86</v>
      </c>
      <c r="J83" t="s">
        <v>153</v>
      </c>
      <c r="K83">
        <v>2</v>
      </c>
    </row>
    <row r="84" spans="1:11" x14ac:dyDescent="0.25">
      <c r="A84" t="s">
        <v>180</v>
      </c>
      <c r="B84" t="s">
        <v>109</v>
      </c>
      <c r="C84" t="s">
        <v>662</v>
      </c>
      <c r="D84">
        <v>29</v>
      </c>
      <c r="E84" t="s">
        <v>1360</v>
      </c>
      <c r="F84">
        <v>1184</v>
      </c>
      <c r="G84" t="s">
        <v>650</v>
      </c>
      <c r="H84" t="s">
        <v>186</v>
      </c>
      <c r="I84" t="s">
        <v>86</v>
      </c>
      <c r="J84" t="s">
        <v>154</v>
      </c>
      <c r="K84">
        <v>21</v>
      </c>
    </row>
    <row r="85" spans="1:11" x14ac:dyDescent="0.25">
      <c r="A85" t="s">
        <v>180</v>
      </c>
      <c r="B85" t="s">
        <v>121</v>
      </c>
      <c r="C85" t="s">
        <v>422</v>
      </c>
      <c r="D85">
        <v>20</v>
      </c>
      <c r="E85" t="s">
        <v>1163</v>
      </c>
      <c r="F85">
        <v>220</v>
      </c>
      <c r="G85" t="s">
        <v>1136</v>
      </c>
      <c r="H85" t="s">
        <v>186</v>
      </c>
      <c r="I85" t="s">
        <v>86</v>
      </c>
      <c r="J85" t="s">
        <v>154</v>
      </c>
      <c r="K85">
        <v>3</v>
      </c>
    </row>
    <row r="86" spans="1:11" x14ac:dyDescent="0.25">
      <c r="A86" t="s">
        <v>180</v>
      </c>
      <c r="B86" t="s">
        <v>121</v>
      </c>
      <c r="C86" t="s">
        <v>422</v>
      </c>
      <c r="D86">
        <v>108</v>
      </c>
      <c r="E86" t="s">
        <v>1354</v>
      </c>
      <c r="F86">
        <v>204</v>
      </c>
      <c r="G86" t="s">
        <v>1093</v>
      </c>
      <c r="H86" t="s">
        <v>187</v>
      </c>
      <c r="I86" t="s">
        <v>88</v>
      </c>
      <c r="J86" t="s">
        <v>154</v>
      </c>
      <c r="K86">
        <v>1</v>
      </c>
    </row>
    <row r="87" spans="1:11" x14ac:dyDescent="0.25">
      <c r="A87" t="s">
        <v>180</v>
      </c>
      <c r="B87" t="s">
        <v>121</v>
      </c>
      <c r="C87" t="s">
        <v>422</v>
      </c>
      <c r="D87">
        <v>108</v>
      </c>
      <c r="E87" t="s">
        <v>1354</v>
      </c>
      <c r="F87">
        <v>206</v>
      </c>
      <c r="G87" t="s">
        <v>834</v>
      </c>
      <c r="H87" t="s">
        <v>186</v>
      </c>
      <c r="I87" t="s">
        <v>86</v>
      </c>
      <c r="J87" t="s">
        <v>153</v>
      </c>
      <c r="K87">
        <v>1</v>
      </c>
    </row>
    <row r="88" spans="1:11" x14ac:dyDescent="0.25">
      <c r="A88" t="s">
        <v>180</v>
      </c>
      <c r="B88" t="s">
        <v>121</v>
      </c>
      <c r="C88" t="s">
        <v>285</v>
      </c>
      <c r="D88">
        <v>27</v>
      </c>
      <c r="E88" t="s">
        <v>1350</v>
      </c>
      <c r="F88">
        <v>1175</v>
      </c>
      <c r="G88" t="s">
        <v>579</v>
      </c>
      <c r="H88" t="s">
        <v>186</v>
      </c>
      <c r="I88" t="s">
        <v>86</v>
      </c>
      <c r="J88" t="s">
        <v>154</v>
      </c>
      <c r="K88">
        <v>1</v>
      </c>
    </row>
    <row r="89" spans="1:11" x14ac:dyDescent="0.25">
      <c r="A89" t="s">
        <v>180</v>
      </c>
      <c r="B89" t="s">
        <v>121</v>
      </c>
      <c r="C89" t="s">
        <v>303</v>
      </c>
      <c r="D89">
        <v>457</v>
      </c>
      <c r="E89" t="s">
        <v>1376</v>
      </c>
      <c r="F89">
        <v>1755</v>
      </c>
      <c r="G89" t="s">
        <v>305</v>
      </c>
      <c r="H89" t="s">
        <v>187</v>
      </c>
      <c r="I89" t="s">
        <v>84</v>
      </c>
      <c r="J89" t="s">
        <v>153</v>
      </c>
      <c r="K89">
        <v>2</v>
      </c>
    </row>
    <row r="90" spans="1:11" x14ac:dyDescent="0.25">
      <c r="A90" t="s">
        <v>180</v>
      </c>
      <c r="B90" t="s">
        <v>121</v>
      </c>
      <c r="C90" t="s">
        <v>303</v>
      </c>
      <c r="D90">
        <v>457</v>
      </c>
      <c r="E90" t="s">
        <v>1376</v>
      </c>
      <c r="F90">
        <v>1755</v>
      </c>
      <c r="G90" t="s">
        <v>305</v>
      </c>
      <c r="H90" t="s">
        <v>187</v>
      </c>
      <c r="I90" t="s">
        <v>84</v>
      </c>
      <c r="J90" t="s">
        <v>154</v>
      </c>
      <c r="K90">
        <v>8</v>
      </c>
    </row>
    <row r="91" spans="1:11" x14ac:dyDescent="0.25">
      <c r="A91" t="s">
        <v>180</v>
      </c>
      <c r="B91" t="s">
        <v>121</v>
      </c>
      <c r="C91" t="s">
        <v>275</v>
      </c>
      <c r="D91">
        <v>311</v>
      </c>
      <c r="E91" t="s">
        <v>1377</v>
      </c>
      <c r="F91">
        <v>586</v>
      </c>
      <c r="G91" t="s">
        <v>749</v>
      </c>
      <c r="H91" t="s">
        <v>186</v>
      </c>
      <c r="I91" t="s">
        <v>86</v>
      </c>
      <c r="J91" t="s">
        <v>153</v>
      </c>
      <c r="K91">
        <v>2</v>
      </c>
    </row>
    <row r="92" spans="1:11" x14ac:dyDescent="0.25">
      <c r="A92" t="s">
        <v>181</v>
      </c>
      <c r="B92" t="s">
        <v>94</v>
      </c>
      <c r="C92" t="s">
        <v>94</v>
      </c>
      <c r="D92">
        <v>2</v>
      </c>
      <c r="E92" t="s">
        <v>309</v>
      </c>
      <c r="F92">
        <v>188</v>
      </c>
      <c r="G92" t="s">
        <v>1118</v>
      </c>
      <c r="H92" t="s">
        <v>186</v>
      </c>
      <c r="I92" t="s">
        <v>86</v>
      </c>
      <c r="J92" t="s">
        <v>153</v>
      </c>
      <c r="K92">
        <v>1</v>
      </c>
    </row>
    <row r="93" spans="1:11" x14ac:dyDescent="0.25">
      <c r="A93" t="s">
        <v>181</v>
      </c>
      <c r="B93" t="s">
        <v>119</v>
      </c>
      <c r="C93" t="s">
        <v>119</v>
      </c>
      <c r="D93">
        <v>22</v>
      </c>
      <c r="E93" t="s">
        <v>910</v>
      </c>
      <c r="F93">
        <v>50</v>
      </c>
      <c r="G93" t="s">
        <v>1149</v>
      </c>
      <c r="H93" t="s">
        <v>186</v>
      </c>
      <c r="I93" t="s">
        <v>86</v>
      </c>
      <c r="J93" t="s">
        <v>153</v>
      </c>
      <c r="K93">
        <v>2</v>
      </c>
    </row>
    <row r="94" spans="1:11" x14ac:dyDescent="0.25">
      <c r="A94" t="s">
        <v>183</v>
      </c>
      <c r="B94" t="s">
        <v>91</v>
      </c>
      <c r="C94" t="s">
        <v>91</v>
      </c>
      <c r="D94">
        <v>633</v>
      </c>
      <c r="E94" t="s">
        <v>1378</v>
      </c>
      <c r="F94">
        <v>633</v>
      </c>
      <c r="G94" t="s">
        <v>1009</v>
      </c>
      <c r="H94" t="s">
        <v>186</v>
      </c>
      <c r="I94" t="s">
        <v>54</v>
      </c>
      <c r="J94" t="s">
        <v>153</v>
      </c>
      <c r="K94">
        <v>30</v>
      </c>
    </row>
    <row r="95" spans="1:11" x14ac:dyDescent="0.25">
      <c r="A95" t="s">
        <v>183</v>
      </c>
      <c r="B95" t="s">
        <v>91</v>
      </c>
      <c r="C95" t="s">
        <v>91</v>
      </c>
      <c r="D95">
        <v>644</v>
      </c>
      <c r="E95" t="s">
        <v>1367</v>
      </c>
      <c r="F95">
        <v>644</v>
      </c>
      <c r="G95" t="s">
        <v>1015</v>
      </c>
      <c r="H95" t="s">
        <v>186</v>
      </c>
      <c r="I95" t="s">
        <v>54</v>
      </c>
      <c r="J95" t="s">
        <v>153</v>
      </c>
      <c r="K95">
        <v>5</v>
      </c>
    </row>
    <row r="96" spans="1:11" x14ac:dyDescent="0.25">
      <c r="A96" t="s">
        <v>183</v>
      </c>
      <c r="B96" t="s">
        <v>93</v>
      </c>
      <c r="C96" t="s">
        <v>93</v>
      </c>
      <c r="D96">
        <v>492</v>
      </c>
      <c r="E96" t="s">
        <v>1050</v>
      </c>
      <c r="F96">
        <v>1569</v>
      </c>
      <c r="G96" t="s">
        <v>1050</v>
      </c>
      <c r="H96" t="s">
        <v>186</v>
      </c>
      <c r="I96" t="s">
        <v>54</v>
      </c>
      <c r="J96" t="s">
        <v>153</v>
      </c>
      <c r="K96">
        <v>10</v>
      </c>
    </row>
    <row r="97" spans="1:11" x14ac:dyDescent="0.25">
      <c r="A97" t="s">
        <v>183</v>
      </c>
      <c r="B97" t="s">
        <v>93</v>
      </c>
      <c r="C97" t="s">
        <v>846</v>
      </c>
      <c r="D97">
        <v>806</v>
      </c>
      <c r="E97" t="s">
        <v>1351</v>
      </c>
      <c r="F97">
        <v>751</v>
      </c>
      <c r="G97" t="s">
        <v>848</v>
      </c>
      <c r="H97" t="s">
        <v>186</v>
      </c>
      <c r="I97" t="s">
        <v>86</v>
      </c>
      <c r="J97" t="s">
        <v>153</v>
      </c>
      <c r="K97">
        <v>2</v>
      </c>
    </row>
    <row r="98" spans="1:11" x14ac:dyDescent="0.25">
      <c r="A98" t="s">
        <v>183</v>
      </c>
      <c r="B98" t="s">
        <v>116</v>
      </c>
      <c r="C98" t="s">
        <v>644</v>
      </c>
      <c r="D98">
        <v>204</v>
      </c>
      <c r="E98" t="s">
        <v>644</v>
      </c>
      <c r="F98">
        <v>1451</v>
      </c>
      <c r="G98" t="s">
        <v>646</v>
      </c>
      <c r="H98" t="s">
        <v>186</v>
      </c>
      <c r="I98" t="s">
        <v>86</v>
      </c>
      <c r="J98" t="s">
        <v>154</v>
      </c>
      <c r="K98">
        <v>11</v>
      </c>
    </row>
    <row r="99" spans="1:11" x14ac:dyDescent="0.25">
      <c r="A99" t="s">
        <v>183</v>
      </c>
      <c r="B99" t="s">
        <v>116</v>
      </c>
      <c r="C99" t="s">
        <v>116</v>
      </c>
      <c r="D99">
        <v>489</v>
      </c>
      <c r="E99" t="s">
        <v>1358</v>
      </c>
      <c r="F99">
        <v>1567</v>
      </c>
      <c r="G99" t="s">
        <v>1078</v>
      </c>
      <c r="H99" t="s">
        <v>186</v>
      </c>
      <c r="I99" t="s">
        <v>54</v>
      </c>
      <c r="J99" t="s">
        <v>154</v>
      </c>
      <c r="K99">
        <v>2</v>
      </c>
    </row>
    <row r="100" spans="1:11" x14ac:dyDescent="0.25">
      <c r="A100" t="s">
        <v>183</v>
      </c>
      <c r="B100" t="s">
        <v>116</v>
      </c>
      <c r="C100" t="s">
        <v>116</v>
      </c>
      <c r="D100">
        <v>632</v>
      </c>
      <c r="E100" t="s">
        <v>1379</v>
      </c>
      <c r="F100">
        <v>632</v>
      </c>
      <c r="G100" t="s">
        <v>1006</v>
      </c>
      <c r="H100" t="s">
        <v>186</v>
      </c>
      <c r="I100" t="s">
        <v>54</v>
      </c>
      <c r="J100" t="s">
        <v>153</v>
      </c>
      <c r="K100">
        <v>3</v>
      </c>
    </row>
    <row r="101" spans="1:11" x14ac:dyDescent="0.25">
      <c r="A101" t="s">
        <v>183</v>
      </c>
      <c r="B101" t="s">
        <v>116</v>
      </c>
      <c r="C101" t="s">
        <v>116</v>
      </c>
      <c r="D101">
        <v>636</v>
      </c>
      <c r="E101" t="s">
        <v>1374</v>
      </c>
      <c r="F101">
        <v>636</v>
      </c>
      <c r="G101" t="s">
        <v>1070</v>
      </c>
      <c r="H101" t="s">
        <v>186</v>
      </c>
      <c r="I101" t="s">
        <v>54</v>
      </c>
      <c r="J101" t="s">
        <v>154</v>
      </c>
      <c r="K101">
        <v>4</v>
      </c>
    </row>
    <row r="102" spans="1:11" x14ac:dyDescent="0.25">
      <c r="A102" t="s">
        <v>179</v>
      </c>
      <c r="B102" t="s">
        <v>100</v>
      </c>
      <c r="C102" t="s">
        <v>691</v>
      </c>
      <c r="D102">
        <v>24</v>
      </c>
      <c r="E102" t="s">
        <v>691</v>
      </c>
      <c r="F102">
        <v>1167</v>
      </c>
      <c r="G102" t="s">
        <v>591</v>
      </c>
      <c r="H102" t="s">
        <v>186</v>
      </c>
      <c r="I102" t="s">
        <v>86</v>
      </c>
      <c r="J102" t="s">
        <v>153</v>
      </c>
      <c r="K102">
        <v>2</v>
      </c>
    </row>
    <row r="103" spans="1:11" x14ac:dyDescent="0.25">
      <c r="A103" t="s">
        <v>180</v>
      </c>
      <c r="B103" t="s">
        <v>95</v>
      </c>
      <c r="C103" t="s">
        <v>466</v>
      </c>
      <c r="D103">
        <v>68</v>
      </c>
      <c r="E103" t="s">
        <v>1364</v>
      </c>
      <c r="F103">
        <v>174</v>
      </c>
      <c r="G103" t="s">
        <v>786</v>
      </c>
      <c r="H103" t="s">
        <v>186</v>
      </c>
      <c r="I103" t="s">
        <v>86</v>
      </c>
      <c r="J103" t="s">
        <v>154</v>
      </c>
      <c r="K103">
        <v>50</v>
      </c>
    </row>
    <row r="104" spans="1:11" x14ac:dyDescent="0.25">
      <c r="A104" t="s">
        <v>180</v>
      </c>
      <c r="B104" t="s">
        <v>95</v>
      </c>
      <c r="C104" t="s">
        <v>466</v>
      </c>
      <c r="D104">
        <v>72</v>
      </c>
      <c r="E104" t="s">
        <v>689</v>
      </c>
      <c r="F104">
        <v>577</v>
      </c>
      <c r="G104" t="s">
        <v>784</v>
      </c>
      <c r="H104" t="s">
        <v>186</v>
      </c>
      <c r="I104" t="s">
        <v>86</v>
      </c>
      <c r="J104" t="s">
        <v>153</v>
      </c>
      <c r="K104">
        <v>2</v>
      </c>
    </row>
    <row r="105" spans="1:11" x14ac:dyDescent="0.25">
      <c r="A105" t="s">
        <v>180</v>
      </c>
      <c r="B105" t="s">
        <v>109</v>
      </c>
      <c r="C105" t="s">
        <v>535</v>
      </c>
      <c r="D105">
        <v>31</v>
      </c>
      <c r="E105" t="s">
        <v>535</v>
      </c>
      <c r="F105">
        <v>704</v>
      </c>
      <c r="G105" t="s">
        <v>658</v>
      </c>
      <c r="H105" t="s">
        <v>186</v>
      </c>
      <c r="I105" t="s">
        <v>85</v>
      </c>
      <c r="J105" t="s">
        <v>154</v>
      </c>
      <c r="K105">
        <v>29</v>
      </c>
    </row>
    <row r="106" spans="1:11" x14ac:dyDescent="0.25">
      <c r="A106" t="s">
        <v>180</v>
      </c>
      <c r="B106" t="s">
        <v>109</v>
      </c>
      <c r="C106" t="s">
        <v>109</v>
      </c>
      <c r="D106">
        <v>19</v>
      </c>
      <c r="E106" t="s">
        <v>109</v>
      </c>
      <c r="F106">
        <v>254</v>
      </c>
      <c r="G106" t="s">
        <v>433</v>
      </c>
      <c r="H106" t="s">
        <v>187</v>
      </c>
      <c r="I106" t="s">
        <v>88</v>
      </c>
      <c r="J106" t="s">
        <v>153</v>
      </c>
      <c r="K106">
        <v>2</v>
      </c>
    </row>
    <row r="107" spans="1:11" x14ac:dyDescent="0.25">
      <c r="A107" t="s">
        <v>180</v>
      </c>
      <c r="B107" t="s">
        <v>109</v>
      </c>
      <c r="C107" t="s">
        <v>659</v>
      </c>
      <c r="D107">
        <v>324</v>
      </c>
      <c r="E107" t="s">
        <v>661</v>
      </c>
      <c r="F107">
        <v>876</v>
      </c>
      <c r="G107" t="s">
        <v>661</v>
      </c>
      <c r="H107" t="s">
        <v>186</v>
      </c>
      <c r="I107" t="s">
        <v>86</v>
      </c>
      <c r="J107" t="s">
        <v>153</v>
      </c>
      <c r="K107">
        <v>2</v>
      </c>
    </row>
    <row r="108" spans="1:11" x14ac:dyDescent="0.25">
      <c r="A108" t="s">
        <v>180</v>
      </c>
      <c r="B108" t="s">
        <v>121</v>
      </c>
      <c r="C108" t="s">
        <v>422</v>
      </c>
      <c r="D108">
        <v>106</v>
      </c>
      <c r="E108" t="s">
        <v>1349</v>
      </c>
      <c r="F108">
        <v>46</v>
      </c>
      <c r="G108" t="s">
        <v>1143</v>
      </c>
      <c r="H108" t="s">
        <v>186</v>
      </c>
      <c r="I108" t="s">
        <v>86</v>
      </c>
      <c r="J108" t="s">
        <v>154</v>
      </c>
      <c r="K108">
        <v>2</v>
      </c>
    </row>
    <row r="109" spans="1:11" x14ac:dyDescent="0.25">
      <c r="A109" t="s">
        <v>180</v>
      </c>
      <c r="B109" t="s">
        <v>121</v>
      </c>
      <c r="C109" t="s">
        <v>422</v>
      </c>
      <c r="D109">
        <v>108</v>
      </c>
      <c r="E109" t="s">
        <v>1354</v>
      </c>
      <c r="F109">
        <v>206</v>
      </c>
      <c r="G109" t="s">
        <v>834</v>
      </c>
      <c r="H109" t="s">
        <v>186</v>
      </c>
      <c r="I109" t="s">
        <v>86</v>
      </c>
      <c r="J109" t="s">
        <v>154</v>
      </c>
      <c r="K109">
        <v>1</v>
      </c>
    </row>
    <row r="110" spans="1:11" x14ac:dyDescent="0.25">
      <c r="A110" t="s">
        <v>180</v>
      </c>
      <c r="B110" t="s">
        <v>121</v>
      </c>
      <c r="C110" t="s">
        <v>285</v>
      </c>
      <c r="D110">
        <v>27</v>
      </c>
      <c r="E110" t="s">
        <v>1350</v>
      </c>
      <c r="F110">
        <v>1176</v>
      </c>
      <c r="G110" t="s">
        <v>580</v>
      </c>
      <c r="H110" t="s">
        <v>186</v>
      </c>
      <c r="I110" t="s">
        <v>86</v>
      </c>
      <c r="J110" t="s">
        <v>153</v>
      </c>
      <c r="K110">
        <v>6</v>
      </c>
    </row>
    <row r="111" spans="1:11" x14ac:dyDescent="0.25">
      <c r="A111" t="s">
        <v>180</v>
      </c>
      <c r="B111" t="s">
        <v>121</v>
      </c>
      <c r="C111" t="s">
        <v>285</v>
      </c>
      <c r="D111">
        <v>27</v>
      </c>
      <c r="E111" t="s">
        <v>1350</v>
      </c>
      <c r="F111">
        <v>1176</v>
      </c>
      <c r="G111" t="s">
        <v>580</v>
      </c>
      <c r="H111" t="s">
        <v>186</v>
      </c>
      <c r="I111" t="s">
        <v>86</v>
      </c>
      <c r="J111" t="s">
        <v>154</v>
      </c>
      <c r="K111">
        <v>4</v>
      </c>
    </row>
    <row r="112" spans="1:11" x14ac:dyDescent="0.25">
      <c r="A112" t="s">
        <v>180</v>
      </c>
      <c r="B112" t="s">
        <v>121</v>
      </c>
      <c r="C112" t="s">
        <v>303</v>
      </c>
      <c r="D112">
        <v>81</v>
      </c>
      <c r="E112" t="s">
        <v>386</v>
      </c>
      <c r="F112">
        <v>694</v>
      </c>
      <c r="G112" t="s">
        <v>620</v>
      </c>
      <c r="H112" t="s">
        <v>186</v>
      </c>
      <c r="I112" t="s">
        <v>86</v>
      </c>
      <c r="J112" t="s">
        <v>154</v>
      </c>
      <c r="K112">
        <v>3</v>
      </c>
    </row>
    <row r="113" spans="1:11" x14ac:dyDescent="0.25">
      <c r="A113" t="s">
        <v>181</v>
      </c>
      <c r="B113" t="s">
        <v>112</v>
      </c>
      <c r="C113" t="s">
        <v>112</v>
      </c>
      <c r="D113">
        <v>275</v>
      </c>
      <c r="E113" t="s">
        <v>776</v>
      </c>
      <c r="F113">
        <v>766</v>
      </c>
      <c r="G113" t="s">
        <v>776</v>
      </c>
      <c r="H113" t="s">
        <v>186</v>
      </c>
      <c r="I113" t="s">
        <v>86</v>
      </c>
      <c r="J113" t="s">
        <v>153</v>
      </c>
      <c r="K113">
        <v>1</v>
      </c>
    </row>
    <row r="114" spans="1:11" x14ac:dyDescent="0.25">
      <c r="A114" t="s">
        <v>183</v>
      </c>
      <c r="B114" t="s">
        <v>91</v>
      </c>
      <c r="C114" t="s">
        <v>91</v>
      </c>
      <c r="D114">
        <v>633</v>
      </c>
      <c r="E114" t="s">
        <v>1378</v>
      </c>
      <c r="F114">
        <v>633</v>
      </c>
      <c r="G114" t="s">
        <v>1009</v>
      </c>
      <c r="H114" t="s">
        <v>186</v>
      </c>
      <c r="I114" t="s">
        <v>54</v>
      </c>
      <c r="J114" t="s">
        <v>154</v>
      </c>
      <c r="K114">
        <v>26</v>
      </c>
    </row>
    <row r="115" spans="1:11" x14ac:dyDescent="0.25">
      <c r="A115" t="s">
        <v>183</v>
      </c>
      <c r="B115" t="s">
        <v>91</v>
      </c>
      <c r="C115" t="s">
        <v>1030</v>
      </c>
      <c r="D115">
        <v>639</v>
      </c>
      <c r="E115" t="s">
        <v>1380</v>
      </c>
      <c r="F115">
        <v>639</v>
      </c>
      <c r="G115" t="s">
        <v>1032</v>
      </c>
      <c r="H115" t="s">
        <v>186</v>
      </c>
      <c r="I115" t="s">
        <v>54</v>
      </c>
      <c r="J115" t="s">
        <v>153</v>
      </c>
      <c r="K115">
        <v>17</v>
      </c>
    </row>
    <row r="116" spans="1:11" x14ac:dyDescent="0.25">
      <c r="A116" t="s">
        <v>183</v>
      </c>
      <c r="B116" t="s">
        <v>91</v>
      </c>
      <c r="C116" t="s">
        <v>1030</v>
      </c>
      <c r="D116">
        <v>639</v>
      </c>
      <c r="E116" t="s">
        <v>1380</v>
      </c>
      <c r="F116">
        <v>639</v>
      </c>
      <c r="G116" t="s">
        <v>1032</v>
      </c>
      <c r="H116" t="s">
        <v>186</v>
      </c>
      <c r="I116" t="s">
        <v>54</v>
      </c>
      <c r="J116" t="s">
        <v>154</v>
      </c>
      <c r="K116">
        <v>20</v>
      </c>
    </row>
    <row r="117" spans="1:11" x14ac:dyDescent="0.25">
      <c r="A117" t="s">
        <v>183</v>
      </c>
      <c r="B117" t="s">
        <v>116</v>
      </c>
      <c r="C117" t="s">
        <v>389</v>
      </c>
      <c r="D117">
        <v>136</v>
      </c>
      <c r="E117" t="s">
        <v>1370</v>
      </c>
      <c r="F117">
        <v>1107</v>
      </c>
      <c r="G117" t="s">
        <v>391</v>
      </c>
      <c r="H117" t="s">
        <v>187</v>
      </c>
      <c r="I117" t="s">
        <v>88</v>
      </c>
      <c r="J117" t="s">
        <v>153</v>
      </c>
      <c r="K117">
        <v>1</v>
      </c>
    </row>
    <row r="118" spans="1:11" x14ac:dyDescent="0.25">
      <c r="A118" t="s">
        <v>183</v>
      </c>
      <c r="B118" t="s">
        <v>116</v>
      </c>
      <c r="C118" t="s">
        <v>116</v>
      </c>
      <c r="D118">
        <v>656</v>
      </c>
      <c r="E118" t="s">
        <v>1375</v>
      </c>
      <c r="F118">
        <v>656</v>
      </c>
      <c r="G118" t="s">
        <v>1076</v>
      </c>
      <c r="H118" t="s">
        <v>186</v>
      </c>
      <c r="I118" t="s">
        <v>54</v>
      </c>
      <c r="J118" t="s">
        <v>154</v>
      </c>
      <c r="K118">
        <v>1</v>
      </c>
    </row>
    <row r="119" spans="1:11" x14ac:dyDescent="0.25">
      <c r="A119" t="s">
        <v>180</v>
      </c>
      <c r="B119" t="s">
        <v>95</v>
      </c>
      <c r="C119" t="s">
        <v>466</v>
      </c>
      <c r="D119">
        <v>62</v>
      </c>
      <c r="E119" t="s">
        <v>1381</v>
      </c>
      <c r="F119">
        <v>337</v>
      </c>
      <c r="G119" t="s">
        <v>924</v>
      </c>
      <c r="H119" t="s">
        <v>186</v>
      </c>
      <c r="I119" t="s">
        <v>86</v>
      </c>
      <c r="J119" t="s">
        <v>153</v>
      </c>
      <c r="K119">
        <v>3</v>
      </c>
    </row>
    <row r="120" spans="1:11" x14ac:dyDescent="0.25">
      <c r="A120" t="s">
        <v>180</v>
      </c>
      <c r="B120" t="s">
        <v>95</v>
      </c>
      <c r="C120" t="s">
        <v>466</v>
      </c>
      <c r="D120">
        <v>62</v>
      </c>
      <c r="E120" t="s">
        <v>1381</v>
      </c>
      <c r="F120">
        <v>337</v>
      </c>
      <c r="G120" t="s">
        <v>924</v>
      </c>
      <c r="H120" t="s">
        <v>186</v>
      </c>
      <c r="I120" t="s">
        <v>86</v>
      </c>
      <c r="J120" t="s">
        <v>154</v>
      </c>
      <c r="K120">
        <v>6</v>
      </c>
    </row>
    <row r="121" spans="1:11" x14ac:dyDescent="0.25">
      <c r="A121" t="s">
        <v>180</v>
      </c>
      <c r="B121" t="s">
        <v>95</v>
      </c>
      <c r="C121" t="s">
        <v>466</v>
      </c>
      <c r="D121">
        <v>65</v>
      </c>
      <c r="E121" t="s">
        <v>715</v>
      </c>
      <c r="F121">
        <v>1335</v>
      </c>
      <c r="G121" t="s">
        <v>715</v>
      </c>
      <c r="H121" t="s">
        <v>186</v>
      </c>
      <c r="I121" t="s">
        <v>86</v>
      </c>
      <c r="J121" t="s">
        <v>154</v>
      </c>
      <c r="K121">
        <v>3</v>
      </c>
    </row>
    <row r="122" spans="1:11" x14ac:dyDescent="0.25">
      <c r="A122" t="s">
        <v>180</v>
      </c>
      <c r="B122" t="s">
        <v>95</v>
      </c>
      <c r="C122" t="s">
        <v>466</v>
      </c>
      <c r="D122">
        <v>146</v>
      </c>
      <c r="E122" t="s">
        <v>1365</v>
      </c>
      <c r="F122">
        <v>813</v>
      </c>
      <c r="G122" t="s">
        <v>800</v>
      </c>
      <c r="H122" t="s">
        <v>186</v>
      </c>
      <c r="I122" t="s">
        <v>86</v>
      </c>
      <c r="J122" t="s">
        <v>154</v>
      </c>
      <c r="K122">
        <v>19</v>
      </c>
    </row>
    <row r="123" spans="1:11" x14ac:dyDescent="0.25">
      <c r="A123" t="s">
        <v>180</v>
      </c>
      <c r="B123" t="s">
        <v>95</v>
      </c>
      <c r="C123" t="s">
        <v>466</v>
      </c>
      <c r="D123">
        <v>155</v>
      </c>
      <c r="E123" t="s">
        <v>697</v>
      </c>
      <c r="F123">
        <v>815</v>
      </c>
      <c r="G123" t="s">
        <v>697</v>
      </c>
      <c r="H123" t="s">
        <v>186</v>
      </c>
      <c r="I123" t="s">
        <v>86</v>
      </c>
      <c r="J123" t="s">
        <v>154</v>
      </c>
      <c r="K123">
        <v>5</v>
      </c>
    </row>
    <row r="124" spans="1:11" x14ac:dyDescent="0.25">
      <c r="A124" t="s">
        <v>180</v>
      </c>
      <c r="B124" t="s">
        <v>109</v>
      </c>
      <c r="C124" t="s">
        <v>662</v>
      </c>
      <c r="D124">
        <v>29</v>
      </c>
      <c r="E124" t="s">
        <v>1360</v>
      </c>
      <c r="F124">
        <v>1183</v>
      </c>
      <c r="G124" t="s">
        <v>664</v>
      </c>
      <c r="H124" t="s">
        <v>186</v>
      </c>
      <c r="I124" t="s">
        <v>86</v>
      </c>
      <c r="J124" t="s">
        <v>153</v>
      </c>
      <c r="K124">
        <v>5</v>
      </c>
    </row>
    <row r="125" spans="1:11" x14ac:dyDescent="0.25">
      <c r="A125" t="s">
        <v>180</v>
      </c>
      <c r="B125" t="s">
        <v>109</v>
      </c>
      <c r="C125" t="s">
        <v>322</v>
      </c>
      <c r="D125">
        <v>30</v>
      </c>
      <c r="E125" t="s">
        <v>324</v>
      </c>
      <c r="F125">
        <v>1187</v>
      </c>
      <c r="G125" t="s">
        <v>665</v>
      </c>
      <c r="H125" t="s">
        <v>186</v>
      </c>
      <c r="I125" t="s">
        <v>86</v>
      </c>
      <c r="J125" t="s">
        <v>154</v>
      </c>
      <c r="K125">
        <v>4</v>
      </c>
    </row>
    <row r="126" spans="1:11" x14ac:dyDescent="0.25">
      <c r="A126" t="s">
        <v>180</v>
      </c>
      <c r="B126" t="s">
        <v>121</v>
      </c>
      <c r="C126" t="s">
        <v>275</v>
      </c>
      <c r="D126">
        <v>93</v>
      </c>
      <c r="E126" t="s">
        <v>1145</v>
      </c>
      <c r="F126">
        <v>737</v>
      </c>
      <c r="G126" t="s">
        <v>814</v>
      </c>
      <c r="H126" t="s">
        <v>186</v>
      </c>
      <c r="I126" t="s">
        <v>86</v>
      </c>
      <c r="J126" t="s">
        <v>154</v>
      </c>
      <c r="K126">
        <v>1</v>
      </c>
    </row>
    <row r="127" spans="1:11" x14ac:dyDescent="0.25">
      <c r="A127" t="s">
        <v>181</v>
      </c>
      <c r="B127" t="s">
        <v>105</v>
      </c>
      <c r="C127" t="s">
        <v>105</v>
      </c>
      <c r="D127">
        <v>46</v>
      </c>
      <c r="E127" t="s">
        <v>1171</v>
      </c>
      <c r="F127">
        <v>199</v>
      </c>
      <c r="G127" t="s">
        <v>1125</v>
      </c>
      <c r="H127" t="s">
        <v>186</v>
      </c>
      <c r="I127" t="s">
        <v>86</v>
      </c>
      <c r="J127" t="s">
        <v>153</v>
      </c>
      <c r="K127">
        <v>15</v>
      </c>
    </row>
    <row r="128" spans="1:11" x14ac:dyDescent="0.25">
      <c r="A128" t="s">
        <v>181</v>
      </c>
      <c r="B128" t="s">
        <v>105</v>
      </c>
      <c r="C128" t="s">
        <v>105</v>
      </c>
      <c r="D128">
        <v>825</v>
      </c>
      <c r="E128" t="s">
        <v>1382</v>
      </c>
      <c r="F128">
        <v>1000</v>
      </c>
      <c r="G128" t="s">
        <v>707</v>
      </c>
      <c r="H128" t="s">
        <v>186</v>
      </c>
      <c r="I128" t="s">
        <v>86</v>
      </c>
      <c r="J128" t="s">
        <v>154</v>
      </c>
      <c r="K128">
        <v>2</v>
      </c>
    </row>
    <row r="129" spans="1:11" x14ac:dyDescent="0.25">
      <c r="A129" t="s">
        <v>181</v>
      </c>
      <c r="B129" t="s">
        <v>108</v>
      </c>
      <c r="C129" t="s">
        <v>300</v>
      </c>
      <c r="D129">
        <v>437</v>
      </c>
      <c r="E129" t="s">
        <v>1383</v>
      </c>
      <c r="F129">
        <v>697</v>
      </c>
      <c r="G129" t="s">
        <v>852</v>
      </c>
      <c r="H129" t="s">
        <v>186</v>
      </c>
      <c r="I129" t="s">
        <v>86</v>
      </c>
      <c r="J129" t="s">
        <v>153</v>
      </c>
      <c r="K129">
        <v>8</v>
      </c>
    </row>
    <row r="130" spans="1:11" x14ac:dyDescent="0.25">
      <c r="A130" t="s">
        <v>181</v>
      </c>
      <c r="B130" t="s">
        <v>112</v>
      </c>
      <c r="C130" t="s">
        <v>112</v>
      </c>
      <c r="D130">
        <v>273</v>
      </c>
      <c r="E130" t="s">
        <v>736</v>
      </c>
      <c r="F130">
        <v>1272</v>
      </c>
      <c r="G130" t="s">
        <v>724</v>
      </c>
      <c r="H130" t="s">
        <v>186</v>
      </c>
      <c r="I130" t="s">
        <v>86</v>
      </c>
      <c r="J130" t="s">
        <v>154</v>
      </c>
      <c r="K130">
        <v>6</v>
      </c>
    </row>
    <row r="131" spans="1:11" x14ac:dyDescent="0.25">
      <c r="A131" t="s">
        <v>183</v>
      </c>
      <c r="B131" t="s">
        <v>93</v>
      </c>
      <c r="C131" t="s">
        <v>1053</v>
      </c>
      <c r="D131">
        <v>665</v>
      </c>
      <c r="E131" t="s">
        <v>1368</v>
      </c>
      <c r="F131">
        <v>665</v>
      </c>
      <c r="G131" t="s">
        <v>1057</v>
      </c>
      <c r="H131" t="s">
        <v>186</v>
      </c>
      <c r="I131" t="s">
        <v>54</v>
      </c>
      <c r="J131" t="s">
        <v>153</v>
      </c>
      <c r="K131">
        <v>6</v>
      </c>
    </row>
    <row r="132" spans="1:11" x14ac:dyDescent="0.25">
      <c r="A132" t="s">
        <v>183</v>
      </c>
      <c r="B132" t="s">
        <v>116</v>
      </c>
      <c r="C132" t="s">
        <v>644</v>
      </c>
      <c r="D132">
        <v>204</v>
      </c>
      <c r="E132" t="s">
        <v>644</v>
      </c>
      <c r="F132">
        <v>1451</v>
      </c>
      <c r="G132" t="s">
        <v>646</v>
      </c>
      <c r="H132" t="s">
        <v>186</v>
      </c>
      <c r="I132" t="s">
        <v>86</v>
      </c>
      <c r="J132" t="s">
        <v>153</v>
      </c>
      <c r="K132">
        <v>8</v>
      </c>
    </row>
    <row r="133" spans="1:11" x14ac:dyDescent="0.25">
      <c r="A133" t="s">
        <v>183</v>
      </c>
      <c r="B133" t="s">
        <v>116</v>
      </c>
      <c r="C133" t="s">
        <v>389</v>
      </c>
      <c r="D133">
        <v>136</v>
      </c>
      <c r="E133" t="s">
        <v>1370</v>
      </c>
      <c r="F133">
        <v>1107</v>
      </c>
      <c r="G133" t="s">
        <v>101</v>
      </c>
      <c r="H133" t="s">
        <v>186</v>
      </c>
      <c r="I133" t="s">
        <v>86</v>
      </c>
      <c r="J133" t="s">
        <v>153</v>
      </c>
      <c r="K133">
        <v>9</v>
      </c>
    </row>
    <row r="134" spans="1:11" x14ac:dyDescent="0.25">
      <c r="A134" t="s">
        <v>183</v>
      </c>
      <c r="B134" t="s">
        <v>116</v>
      </c>
      <c r="C134" t="s">
        <v>116</v>
      </c>
      <c r="D134">
        <v>604</v>
      </c>
      <c r="E134" t="s">
        <v>1384</v>
      </c>
      <c r="F134">
        <v>604</v>
      </c>
      <c r="G134" t="s">
        <v>1004</v>
      </c>
      <c r="H134" t="s">
        <v>186</v>
      </c>
      <c r="I134" t="s">
        <v>54</v>
      </c>
      <c r="J134" t="s">
        <v>153</v>
      </c>
      <c r="K134">
        <v>1</v>
      </c>
    </row>
    <row r="135" spans="1:11" x14ac:dyDescent="0.25">
      <c r="A135" t="s">
        <v>183</v>
      </c>
      <c r="B135" t="s">
        <v>116</v>
      </c>
      <c r="C135" t="s">
        <v>116</v>
      </c>
      <c r="D135">
        <v>632</v>
      </c>
      <c r="E135" t="s">
        <v>1379</v>
      </c>
      <c r="F135">
        <v>632</v>
      </c>
      <c r="G135" t="s">
        <v>1006</v>
      </c>
      <c r="H135" t="s">
        <v>186</v>
      </c>
      <c r="I135" t="s">
        <v>54</v>
      </c>
      <c r="J135" t="s">
        <v>154</v>
      </c>
      <c r="K135">
        <v>1</v>
      </c>
    </row>
    <row r="136" spans="1:11" x14ac:dyDescent="0.25">
      <c r="A136" t="s">
        <v>180</v>
      </c>
      <c r="B136" t="s">
        <v>95</v>
      </c>
      <c r="C136" t="s">
        <v>466</v>
      </c>
      <c r="D136">
        <v>68</v>
      </c>
      <c r="E136" t="s">
        <v>1364</v>
      </c>
      <c r="F136">
        <v>71</v>
      </c>
      <c r="G136" t="s">
        <v>1187</v>
      </c>
      <c r="H136" t="s">
        <v>186</v>
      </c>
      <c r="I136" t="s">
        <v>85</v>
      </c>
      <c r="J136" t="s">
        <v>153</v>
      </c>
      <c r="K136">
        <v>3</v>
      </c>
    </row>
    <row r="137" spans="1:11" x14ac:dyDescent="0.25">
      <c r="A137" t="s">
        <v>180</v>
      </c>
      <c r="B137" t="s">
        <v>95</v>
      </c>
      <c r="C137" t="s">
        <v>466</v>
      </c>
      <c r="D137">
        <v>146</v>
      </c>
      <c r="E137" t="s">
        <v>1365</v>
      </c>
      <c r="F137">
        <v>813</v>
      </c>
      <c r="G137" t="s">
        <v>800</v>
      </c>
      <c r="H137" t="s">
        <v>186</v>
      </c>
      <c r="I137" t="s">
        <v>86</v>
      </c>
      <c r="J137" t="s">
        <v>153</v>
      </c>
      <c r="K137">
        <v>16</v>
      </c>
    </row>
    <row r="138" spans="1:11" x14ac:dyDescent="0.25">
      <c r="A138" t="s">
        <v>180</v>
      </c>
      <c r="B138" t="s">
        <v>109</v>
      </c>
      <c r="C138" t="s">
        <v>535</v>
      </c>
      <c r="D138">
        <v>31</v>
      </c>
      <c r="E138" t="s">
        <v>535</v>
      </c>
      <c r="F138">
        <v>702</v>
      </c>
      <c r="G138" t="s">
        <v>747</v>
      </c>
      <c r="H138" t="s">
        <v>186</v>
      </c>
      <c r="I138" t="s">
        <v>86</v>
      </c>
      <c r="J138" t="s">
        <v>153</v>
      </c>
      <c r="K138">
        <v>2</v>
      </c>
    </row>
    <row r="139" spans="1:11" x14ac:dyDescent="0.25">
      <c r="A139" t="s">
        <v>180</v>
      </c>
      <c r="B139" t="s">
        <v>109</v>
      </c>
      <c r="C139" t="s">
        <v>535</v>
      </c>
      <c r="D139">
        <v>31</v>
      </c>
      <c r="E139" t="s">
        <v>535</v>
      </c>
      <c r="F139">
        <v>704</v>
      </c>
      <c r="G139" t="s">
        <v>658</v>
      </c>
      <c r="H139" t="s">
        <v>186</v>
      </c>
      <c r="I139" t="s">
        <v>85</v>
      </c>
      <c r="J139" t="s">
        <v>153</v>
      </c>
      <c r="K139">
        <v>17</v>
      </c>
    </row>
    <row r="140" spans="1:11" x14ac:dyDescent="0.25">
      <c r="A140" t="s">
        <v>180</v>
      </c>
      <c r="B140" t="s">
        <v>109</v>
      </c>
      <c r="C140" t="s">
        <v>659</v>
      </c>
      <c r="D140">
        <v>324</v>
      </c>
      <c r="E140" t="s">
        <v>661</v>
      </c>
      <c r="F140">
        <v>876</v>
      </c>
      <c r="G140" t="s">
        <v>661</v>
      </c>
      <c r="H140" t="s">
        <v>186</v>
      </c>
      <c r="I140" t="s">
        <v>86</v>
      </c>
      <c r="J140" t="s">
        <v>154</v>
      </c>
      <c r="K140">
        <v>1</v>
      </c>
    </row>
    <row r="141" spans="1:11" x14ac:dyDescent="0.25">
      <c r="A141" t="s">
        <v>180</v>
      </c>
      <c r="B141" t="s">
        <v>109</v>
      </c>
      <c r="C141" t="s">
        <v>322</v>
      </c>
      <c r="D141">
        <v>30</v>
      </c>
      <c r="E141" t="s">
        <v>324</v>
      </c>
      <c r="F141">
        <v>1187</v>
      </c>
      <c r="G141" t="s">
        <v>665</v>
      </c>
      <c r="H141" t="s">
        <v>186</v>
      </c>
      <c r="I141" t="s">
        <v>86</v>
      </c>
      <c r="J141" t="s">
        <v>153</v>
      </c>
      <c r="K141">
        <v>8</v>
      </c>
    </row>
    <row r="142" spans="1:11" x14ac:dyDescent="0.25">
      <c r="A142" t="s">
        <v>180</v>
      </c>
      <c r="B142" t="s">
        <v>114</v>
      </c>
      <c r="C142" t="s">
        <v>114</v>
      </c>
      <c r="D142">
        <v>59</v>
      </c>
      <c r="E142" t="s">
        <v>926</v>
      </c>
      <c r="F142">
        <v>56</v>
      </c>
      <c r="G142" t="s">
        <v>1142</v>
      </c>
      <c r="H142" t="s">
        <v>186</v>
      </c>
      <c r="I142" t="s">
        <v>86</v>
      </c>
      <c r="J142" t="s">
        <v>154</v>
      </c>
      <c r="K142">
        <v>1</v>
      </c>
    </row>
    <row r="143" spans="1:11" x14ac:dyDescent="0.25">
      <c r="A143" t="s">
        <v>180</v>
      </c>
      <c r="B143" t="s">
        <v>121</v>
      </c>
      <c r="C143" t="s">
        <v>275</v>
      </c>
      <c r="D143">
        <v>93</v>
      </c>
      <c r="E143" t="s">
        <v>1145</v>
      </c>
      <c r="F143">
        <v>464</v>
      </c>
      <c r="G143" t="s">
        <v>806</v>
      </c>
      <c r="H143" t="s">
        <v>186</v>
      </c>
      <c r="I143" t="s">
        <v>86</v>
      </c>
      <c r="J143" t="s">
        <v>154</v>
      </c>
      <c r="K143">
        <v>3</v>
      </c>
    </row>
    <row r="144" spans="1:11" x14ac:dyDescent="0.25">
      <c r="A144" t="s">
        <v>180</v>
      </c>
      <c r="B144" t="s">
        <v>121</v>
      </c>
      <c r="C144" t="s">
        <v>275</v>
      </c>
      <c r="D144">
        <v>93</v>
      </c>
      <c r="E144" t="s">
        <v>1145</v>
      </c>
      <c r="F144">
        <v>737</v>
      </c>
      <c r="G144" t="s">
        <v>814</v>
      </c>
      <c r="H144" t="s">
        <v>186</v>
      </c>
      <c r="I144" t="s">
        <v>86</v>
      </c>
      <c r="J144" t="s">
        <v>153</v>
      </c>
      <c r="K144">
        <v>2</v>
      </c>
    </row>
    <row r="145" spans="1:11" x14ac:dyDescent="0.25">
      <c r="A145" t="s">
        <v>180</v>
      </c>
      <c r="B145" t="s">
        <v>121</v>
      </c>
      <c r="C145" t="s">
        <v>275</v>
      </c>
      <c r="D145">
        <v>831</v>
      </c>
      <c r="E145" t="s">
        <v>1385</v>
      </c>
      <c r="F145">
        <v>1001</v>
      </c>
      <c r="G145" t="s">
        <v>733</v>
      </c>
      <c r="H145" t="s">
        <v>186</v>
      </c>
      <c r="I145" t="s">
        <v>86</v>
      </c>
      <c r="J145" t="s">
        <v>154</v>
      </c>
      <c r="K145">
        <v>1</v>
      </c>
    </row>
    <row r="146" spans="1:11" x14ac:dyDescent="0.25">
      <c r="A146" t="s">
        <v>180</v>
      </c>
      <c r="B146" t="s">
        <v>121</v>
      </c>
      <c r="C146" t="s">
        <v>275</v>
      </c>
      <c r="D146">
        <v>838</v>
      </c>
      <c r="E146" t="s">
        <v>1355</v>
      </c>
      <c r="F146">
        <v>770</v>
      </c>
      <c r="G146" t="s">
        <v>735</v>
      </c>
      <c r="H146" t="s">
        <v>186</v>
      </c>
      <c r="I146" t="s">
        <v>86</v>
      </c>
      <c r="J146" t="s">
        <v>153</v>
      </c>
      <c r="K146">
        <v>2</v>
      </c>
    </row>
    <row r="147" spans="1:11" x14ac:dyDescent="0.25">
      <c r="A147" t="s">
        <v>181</v>
      </c>
      <c r="B147" t="s">
        <v>94</v>
      </c>
      <c r="C147" t="s">
        <v>677</v>
      </c>
      <c r="D147">
        <v>335</v>
      </c>
      <c r="E147" t="s">
        <v>677</v>
      </c>
      <c r="F147">
        <v>920</v>
      </c>
      <c r="G147" t="s">
        <v>677</v>
      </c>
      <c r="H147" t="s">
        <v>186</v>
      </c>
      <c r="I147" t="s">
        <v>86</v>
      </c>
      <c r="J147" t="s">
        <v>153</v>
      </c>
      <c r="K147">
        <v>1</v>
      </c>
    </row>
    <row r="148" spans="1:11" x14ac:dyDescent="0.25">
      <c r="A148" t="s">
        <v>181</v>
      </c>
      <c r="B148" t="s">
        <v>105</v>
      </c>
      <c r="C148" t="s">
        <v>594</v>
      </c>
      <c r="D148">
        <v>7</v>
      </c>
      <c r="E148" t="s">
        <v>594</v>
      </c>
      <c r="F148">
        <v>1088</v>
      </c>
      <c r="G148" t="s">
        <v>599</v>
      </c>
      <c r="H148" t="s">
        <v>186</v>
      </c>
      <c r="I148" t="s">
        <v>86</v>
      </c>
      <c r="J148" t="s">
        <v>154</v>
      </c>
      <c r="K148">
        <v>9</v>
      </c>
    </row>
    <row r="149" spans="1:11" x14ac:dyDescent="0.25">
      <c r="A149" t="s">
        <v>181</v>
      </c>
      <c r="B149" t="s">
        <v>105</v>
      </c>
      <c r="C149" t="s">
        <v>105</v>
      </c>
      <c r="D149">
        <v>46</v>
      </c>
      <c r="E149" t="s">
        <v>1171</v>
      </c>
      <c r="F149">
        <v>199</v>
      </c>
      <c r="G149" t="s">
        <v>1125</v>
      </c>
      <c r="H149" t="s">
        <v>186</v>
      </c>
      <c r="I149" t="s">
        <v>86</v>
      </c>
      <c r="J149" t="s">
        <v>154</v>
      </c>
      <c r="K149">
        <v>23</v>
      </c>
    </row>
    <row r="150" spans="1:11" x14ac:dyDescent="0.25">
      <c r="A150" t="s">
        <v>181</v>
      </c>
      <c r="B150" t="s">
        <v>112</v>
      </c>
      <c r="C150" t="s">
        <v>112</v>
      </c>
      <c r="D150">
        <v>273</v>
      </c>
      <c r="E150" t="s">
        <v>736</v>
      </c>
      <c r="F150">
        <v>1272</v>
      </c>
      <c r="G150" t="s">
        <v>724</v>
      </c>
      <c r="H150" t="s">
        <v>186</v>
      </c>
      <c r="I150" t="s">
        <v>86</v>
      </c>
      <c r="J150" t="s">
        <v>153</v>
      </c>
      <c r="K150">
        <v>3</v>
      </c>
    </row>
    <row r="151" spans="1:11" x14ac:dyDescent="0.25">
      <c r="A151" t="s">
        <v>182</v>
      </c>
      <c r="B151" t="s">
        <v>106</v>
      </c>
      <c r="C151" t="s">
        <v>455</v>
      </c>
      <c r="D151">
        <v>37</v>
      </c>
      <c r="E151" t="s">
        <v>1126</v>
      </c>
      <c r="F151">
        <v>196</v>
      </c>
      <c r="G151" t="s">
        <v>1126</v>
      </c>
      <c r="H151" t="s">
        <v>186</v>
      </c>
      <c r="I151" t="s">
        <v>86</v>
      </c>
      <c r="J151" t="s">
        <v>153</v>
      </c>
      <c r="K151">
        <v>1</v>
      </c>
    </row>
    <row r="152" spans="1:11" x14ac:dyDescent="0.25">
      <c r="A152" t="s">
        <v>183</v>
      </c>
      <c r="B152" t="s">
        <v>91</v>
      </c>
      <c r="C152" t="s">
        <v>481</v>
      </c>
      <c r="D152">
        <v>494</v>
      </c>
      <c r="E152" t="s">
        <v>1386</v>
      </c>
      <c r="F152">
        <v>1571</v>
      </c>
      <c r="G152" t="s">
        <v>1040</v>
      </c>
      <c r="H152" t="s">
        <v>186</v>
      </c>
      <c r="I152" t="s">
        <v>54</v>
      </c>
      <c r="J152" t="s">
        <v>153</v>
      </c>
      <c r="K152">
        <v>1</v>
      </c>
    </row>
    <row r="153" spans="1:11" x14ac:dyDescent="0.25">
      <c r="A153" t="s">
        <v>183</v>
      </c>
      <c r="B153" t="s">
        <v>92</v>
      </c>
      <c r="C153" t="s">
        <v>763</v>
      </c>
      <c r="D153">
        <v>320</v>
      </c>
      <c r="E153" t="s">
        <v>763</v>
      </c>
      <c r="F153">
        <v>799</v>
      </c>
      <c r="G153" t="s">
        <v>674</v>
      </c>
      <c r="H153" t="s">
        <v>186</v>
      </c>
      <c r="I153" t="s">
        <v>86</v>
      </c>
      <c r="J153" t="s">
        <v>153</v>
      </c>
      <c r="K153">
        <v>4</v>
      </c>
    </row>
    <row r="154" spans="1:11" x14ac:dyDescent="0.25">
      <c r="A154" t="s">
        <v>183</v>
      </c>
      <c r="B154" t="s">
        <v>93</v>
      </c>
      <c r="C154" t="s">
        <v>93</v>
      </c>
      <c r="D154">
        <v>667</v>
      </c>
      <c r="E154" t="s">
        <v>1387</v>
      </c>
      <c r="F154">
        <v>667</v>
      </c>
      <c r="G154" t="s">
        <v>1048</v>
      </c>
      <c r="H154" t="s">
        <v>186</v>
      </c>
      <c r="I154" t="s">
        <v>54</v>
      </c>
      <c r="J154" t="s">
        <v>154</v>
      </c>
      <c r="K154">
        <v>1</v>
      </c>
    </row>
    <row r="155" spans="1:11" x14ac:dyDescent="0.25">
      <c r="A155" t="s">
        <v>183</v>
      </c>
      <c r="B155" t="s">
        <v>93</v>
      </c>
      <c r="C155" t="s">
        <v>374</v>
      </c>
      <c r="D155">
        <v>611</v>
      </c>
      <c r="E155" t="s">
        <v>1363</v>
      </c>
      <c r="F155">
        <v>611</v>
      </c>
      <c r="G155" t="s">
        <v>1064</v>
      </c>
      <c r="H155" t="s">
        <v>186</v>
      </c>
      <c r="I155" t="s">
        <v>54</v>
      </c>
      <c r="J155" t="s">
        <v>153</v>
      </c>
      <c r="K155">
        <v>22</v>
      </c>
    </row>
    <row r="156" spans="1:11" x14ac:dyDescent="0.25">
      <c r="A156" t="s">
        <v>183</v>
      </c>
      <c r="B156" t="s">
        <v>98</v>
      </c>
      <c r="C156" t="s">
        <v>436</v>
      </c>
      <c r="D156">
        <v>133</v>
      </c>
      <c r="E156" t="s">
        <v>436</v>
      </c>
      <c r="F156">
        <v>400</v>
      </c>
      <c r="G156" t="s">
        <v>436</v>
      </c>
      <c r="H156" t="s">
        <v>187</v>
      </c>
      <c r="I156" t="s">
        <v>88</v>
      </c>
      <c r="J156" t="s">
        <v>154</v>
      </c>
      <c r="K156">
        <v>1</v>
      </c>
    </row>
    <row r="157" spans="1:11" x14ac:dyDescent="0.25">
      <c r="A157" t="s">
        <v>179</v>
      </c>
      <c r="B157" t="s">
        <v>100</v>
      </c>
      <c r="C157" t="s">
        <v>100</v>
      </c>
      <c r="D157">
        <v>241</v>
      </c>
      <c r="E157" t="s">
        <v>100</v>
      </c>
      <c r="F157">
        <v>1195</v>
      </c>
      <c r="G157" t="s">
        <v>689</v>
      </c>
      <c r="H157" t="s">
        <v>186</v>
      </c>
      <c r="I157" t="s">
        <v>86</v>
      </c>
      <c r="J157" t="s">
        <v>153</v>
      </c>
      <c r="K157">
        <v>1</v>
      </c>
    </row>
    <row r="158" spans="1:11" x14ac:dyDescent="0.25">
      <c r="A158" t="s">
        <v>180</v>
      </c>
      <c r="B158" t="s">
        <v>95</v>
      </c>
      <c r="C158" t="s">
        <v>466</v>
      </c>
      <c r="D158">
        <v>63</v>
      </c>
      <c r="E158" t="s">
        <v>1347</v>
      </c>
      <c r="F158">
        <v>741</v>
      </c>
      <c r="G158" t="s">
        <v>502</v>
      </c>
      <c r="H158" t="s">
        <v>186</v>
      </c>
      <c r="I158" t="s">
        <v>86</v>
      </c>
      <c r="J158" t="s">
        <v>154</v>
      </c>
      <c r="K158">
        <v>1</v>
      </c>
    </row>
    <row r="159" spans="1:11" x14ac:dyDescent="0.25">
      <c r="A159" t="s">
        <v>180</v>
      </c>
      <c r="B159" t="s">
        <v>95</v>
      </c>
      <c r="C159" t="s">
        <v>466</v>
      </c>
      <c r="D159">
        <v>71</v>
      </c>
      <c r="E159" t="s">
        <v>1348</v>
      </c>
      <c r="F159">
        <v>177</v>
      </c>
      <c r="G159" t="s">
        <v>1131</v>
      </c>
      <c r="H159" t="s">
        <v>186</v>
      </c>
      <c r="I159" t="s">
        <v>86</v>
      </c>
      <c r="J159" t="s">
        <v>153</v>
      </c>
      <c r="K159">
        <v>2</v>
      </c>
    </row>
    <row r="160" spans="1:11" x14ac:dyDescent="0.25">
      <c r="A160" t="s">
        <v>180</v>
      </c>
      <c r="B160" t="s">
        <v>95</v>
      </c>
      <c r="C160" t="s">
        <v>466</v>
      </c>
      <c r="D160">
        <v>72</v>
      </c>
      <c r="E160" t="s">
        <v>689</v>
      </c>
      <c r="F160">
        <v>577</v>
      </c>
      <c r="G160" t="s">
        <v>784</v>
      </c>
      <c r="H160" t="s">
        <v>186</v>
      </c>
      <c r="I160" t="s">
        <v>86</v>
      </c>
      <c r="J160" t="s">
        <v>154</v>
      </c>
      <c r="K160">
        <v>5</v>
      </c>
    </row>
    <row r="161" spans="1:11" x14ac:dyDescent="0.25">
      <c r="A161" t="s">
        <v>180</v>
      </c>
      <c r="B161" t="s">
        <v>95</v>
      </c>
      <c r="C161" t="s">
        <v>466</v>
      </c>
      <c r="D161">
        <v>155</v>
      </c>
      <c r="E161" t="s">
        <v>697</v>
      </c>
      <c r="F161">
        <v>180</v>
      </c>
      <c r="G161" t="s">
        <v>698</v>
      </c>
      <c r="H161" t="s">
        <v>186</v>
      </c>
      <c r="I161" t="s">
        <v>86</v>
      </c>
      <c r="J161" t="s">
        <v>154</v>
      </c>
      <c r="K161">
        <v>1</v>
      </c>
    </row>
    <row r="162" spans="1:11" x14ac:dyDescent="0.25">
      <c r="A162" t="s">
        <v>180</v>
      </c>
      <c r="B162" t="s">
        <v>109</v>
      </c>
      <c r="C162" t="s">
        <v>662</v>
      </c>
      <c r="D162">
        <v>29</v>
      </c>
      <c r="E162" t="s">
        <v>1360</v>
      </c>
      <c r="F162">
        <v>1184</v>
      </c>
      <c r="G162" t="s">
        <v>650</v>
      </c>
      <c r="H162" t="s">
        <v>186</v>
      </c>
      <c r="I162" t="s">
        <v>86</v>
      </c>
      <c r="J162" t="s">
        <v>153</v>
      </c>
      <c r="K162">
        <v>19</v>
      </c>
    </row>
    <row r="163" spans="1:11" x14ac:dyDescent="0.25">
      <c r="A163" t="s">
        <v>180</v>
      </c>
      <c r="B163" t="s">
        <v>121</v>
      </c>
      <c r="C163" t="s">
        <v>303</v>
      </c>
      <c r="D163">
        <v>202</v>
      </c>
      <c r="E163" t="s">
        <v>464</v>
      </c>
      <c r="F163">
        <v>1444</v>
      </c>
      <c r="G163" t="s">
        <v>582</v>
      </c>
      <c r="H163" t="s">
        <v>186</v>
      </c>
      <c r="I163" t="s">
        <v>86</v>
      </c>
      <c r="J163" t="s">
        <v>153</v>
      </c>
      <c r="K163">
        <v>32</v>
      </c>
    </row>
    <row r="164" spans="1:11" x14ac:dyDescent="0.25">
      <c r="A164" t="s">
        <v>181</v>
      </c>
      <c r="B164" t="s">
        <v>108</v>
      </c>
      <c r="C164" t="s">
        <v>300</v>
      </c>
      <c r="D164">
        <v>437</v>
      </c>
      <c r="E164" t="s">
        <v>1383</v>
      </c>
      <c r="F164">
        <v>697</v>
      </c>
      <c r="G164" t="s">
        <v>852</v>
      </c>
      <c r="H164" t="s">
        <v>186</v>
      </c>
      <c r="I164" t="s">
        <v>86</v>
      </c>
      <c r="J164" t="s">
        <v>154</v>
      </c>
      <c r="K164">
        <v>3</v>
      </c>
    </row>
    <row r="165" spans="1:11" x14ac:dyDescent="0.25">
      <c r="A165" t="s">
        <v>181</v>
      </c>
      <c r="B165" t="s">
        <v>108</v>
      </c>
      <c r="C165" t="s">
        <v>108</v>
      </c>
      <c r="D165">
        <v>8</v>
      </c>
      <c r="E165" t="s">
        <v>265</v>
      </c>
      <c r="F165">
        <v>696</v>
      </c>
      <c r="G165" t="s">
        <v>265</v>
      </c>
      <c r="H165" t="s">
        <v>186</v>
      </c>
      <c r="I165" t="s">
        <v>86</v>
      </c>
      <c r="J165" t="s">
        <v>154</v>
      </c>
      <c r="K165">
        <v>6</v>
      </c>
    </row>
    <row r="166" spans="1:11" x14ac:dyDescent="0.25">
      <c r="A166" t="s">
        <v>181</v>
      </c>
      <c r="B166" t="s">
        <v>119</v>
      </c>
      <c r="C166" t="s">
        <v>119</v>
      </c>
      <c r="D166">
        <v>73</v>
      </c>
      <c r="E166" t="s">
        <v>1162</v>
      </c>
      <c r="F166">
        <v>155</v>
      </c>
      <c r="G166" t="s">
        <v>291</v>
      </c>
      <c r="H166" t="s">
        <v>186</v>
      </c>
      <c r="I166" t="s">
        <v>86</v>
      </c>
      <c r="J166" t="s">
        <v>153</v>
      </c>
      <c r="K166">
        <v>1</v>
      </c>
    </row>
    <row r="167" spans="1:11" x14ac:dyDescent="0.25">
      <c r="A167" t="s">
        <v>183</v>
      </c>
      <c r="B167" t="s">
        <v>91</v>
      </c>
      <c r="C167" t="s">
        <v>481</v>
      </c>
      <c r="D167">
        <v>637</v>
      </c>
      <c r="E167" t="s">
        <v>1357</v>
      </c>
      <c r="F167">
        <v>637</v>
      </c>
      <c r="G167" t="s">
        <v>1036</v>
      </c>
      <c r="H167" t="s">
        <v>186</v>
      </c>
      <c r="I167" t="s">
        <v>54</v>
      </c>
      <c r="J167" t="s">
        <v>153</v>
      </c>
      <c r="K167">
        <v>8</v>
      </c>
    </row>
    <row r="168" spans="1:11" x14ac:dyDescent="0.25">
      <c r="A168" t="s">
        <v>183</v>
      </c>
      <c r="B168" t="s">
        <v>93</v>
      </c>
      <c r="C168" t="s">
        <v>93</v>
      </c>
      <c r="D168">
        <v>492</v>
      </c>
      <c r="E168" t="s">
        <v>1050</v>
      </c>
      <c r="F168">
        <v>1569</v>
      </c>
      <c r="G168" t="s">
        <v>1050</v>
      </c>
      <c r="H168" t="s">
        <v>186</v>
      </c>
      <c r="I168" t="s">
        <v>54</v>
      </c>
      <c r="J168" t="s">
        <v>154</v>
      </c>
      <c r="K168">
        <v>14</v>
      </c>
    </row>
    <row r="169" spans="1:11" x14ac:dyDescent="0.25">
      <c r="A169" t="s">
        <v>183</v>
      </c>
      <c r="B169" t="s">
        <v>93</v>
      </c>
      <c r="C169" t="s">
        <v>93</v>
      </c>
      <c r="D169">
        <v>667</v>
      </c>
      <c r="E169" t="s">
        <v>1387</v>
      </c>
      <c r="F169">
        <v>667</v>
      </c>
      <c r="G169" t="s">
        <v>1048</v>
      </c>
      <c r="H169" t="s">
        <v>186</v>
      </c>
      <c r="I169" t="s">
        <v>54</v>
      </c>
      <c r="J169" t="s">
        <v>153</v>
      </c>
      <c r="K169">
        <v>4</v>
      </c>
    </row>
    <row r="170" spans="1:11" x14ac:dyDescent="0.25">
      <c r="A170" t="s">
        <v>183</v>
      </c>
      <c r="B170" t="s">
        <v>111</v>
      </c>
      <c r="C170" t="s">
        <v>267</v>
      </c>
      <c r="D170">
        <v>47</v>
      </c>
      <c r="E170" t="s">
        <v>605</v>
      </c>
      <c r="F170">
        <v>187</v>
      </c>
      <c r="G170" t="s">
        <v>1112</v>
      </c>
      <c r="H170" t="s">
        <v>186</v>
      </c>
      <c r="I170" t="s">
        <v>86</v>
      </c>
      <c r="J170" t="s">
        <v>154</v>
      </c>
      <c r="K170">
        <v>7</v>
      </c>
    </row>
    <row r="171" spans="1:11" x14ac:dyDescent="0.25">
      <c r="A171" t="s">
        <v>183</v>
      </c>
      <c r="B171" t="s">
        <v>116</v>
      </c>
      <c r="C171" t="s">
        <v>644</v>
      </c>
      <c r="D171">
        <v>487</v>
      </c>
      <c r="E171" t="s">
        <v>1373</v>
      </c>
      <c r="F171">
        <v>1574</v>
      </c>
      <c r="G171" t="s">
        <v>1068</v>
      </c>
      <c r="H171" t="s">
        <v>186</v>
      </c>
      <c r="I171" t="s">
        <v>54</v>
      </c>
      <c r="J171" t="s">
        <v>153</v>
      </c>
      <c r="K171">
        <v>3</v>
      </c>
    </row>
    <row r="172" spans="1:11" x14ac:dyDescent="0.25">
      <c r="A172" t="s">
        <v>183</v>
      </c>
      <c r="B172" t="s">
        <v>116</v>
      </c>
      <c r="C172" t="s">
        <v>116</v>
      </c>
      <c r="D172">
        <v>488</v>
      </c>
      <c r="E172" t="s">
        <v>1352</v>
      </c>
      <c r="F172">
        <v>1576</v>
      </c>
      <c r="G172" t="s">
        <v>1082</v>
      </c>
      <c r="H172" t="s">
        <v>186</v>
      </c>
      <c r="I172" t="s">
        <v>54</v>
      </c>
      <c r="J172" t="s">
        <v>154</v>
      </c>
      <c r="K172">
        <v>3</v>
      </c>
    </row>
    <row r="173" spans="1:11" x14ac:dyDescent="0.25">
      <c r="A173" t="s">
        <v>183</v>
      </c>
      <c r="B173" t="s">
        <v>116</v>
      </c>
      <c r="C173" t="s">
        <v>116</v>
      </c>
      <c r="D173">
        <v>646</v>
      </c>
      <c r="E173" t="s">
        <v>1388</v>
      </c>
      <c r="F173">
        <v>646</v>
      </c>
      <c r="G173" t="s">
        <v>1074</v>
      </c>
      <c r="H173" t="s">
        <v>186</v>
      </c>
      <c r="I173" t="s">
        <v>54</v>
      </c>
      <c r="J173" t="s">
        <v>153</v>
      </c>
      <c r="K173">
        <v>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Tablas y Graficos </vt:lpstr>
      <vt:lpstr>Anexo 01- Centros</vt:lpstr>
      <vt:lpstr>Anexo 02 - Cobertura </vt:lpstr>
      <vt:lpstr>Anexo 03 - 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Jeison Alexander Sanchez Feliz</dc:creator>
  <cp:lastModifiedBy>Jeison Alexander Sanchez Feliz</cp:lastModifiedBy>
  <dcterms:created xsi:type="dcterms:W3CDTF">2015-06-05T18:19:34Z</dcterms:created>
  <dcterms:modified xsi:type="dcterms:W3CDTF">2026-05-11T19:17:47Z</dcterms:modified>
</cp:coreProperties>
</file>