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RV__Ejecución_presupuestaria_para_transparencia\"/>
    </mc:Choice>
  </mc:AlternateContent>
  <bookViews>
    <workbookView xWindow="-120" yWindow="-120" windowWidth="29040" windowHeight="15840"/>
  </bookViews>
  <sheets>
    <sheet name="Plantilla Ejecucion" sheetId="1" r:id="rId1"/>
  </sheets>
  <definedNames>
    <definedName name="_xlnm.Print_Area" localSheetId="0">'Plantilla Ejecucion'!$B$1:$P$101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1" l="1"/>
  <c r="P7" i="1"/>
  <c r="D88" i="1"/>
  <c r="E86" i="1"/>
  <c r="E84" i="1"/>
  <c r="E81" i="1"/>
  <c r="E78" i="1"/>
  <c r="D76" i="1"/>
  <c r="E71" i="1"/>
  <c r="E65" i="1"/>
  <c r="E60" i="1"/>
  <c r="E50" i="1"/>
  <c r="E42" i="1"/>
  <c r="E33" i="1"/>
  <c r="E23" i="1"/>
  <c r="E13" i="1"/>
  <c r="E7" i="1"/>
  <c r="D6" i="1"/>
  <c r="P8" i="1"/>
  <c r="P9" i="1"/>
  <c r="P10" i="1"/>
  <c r="P11" i="1"/>
  <c r="P12" i="1"/>
  <c r="P14" i="1"/>
  <c r="P15" i="1"/>
  <c r="P16" i="1"/>
  <c r="P17" i="1"/>
  <c r="P18" i="1"/>
  <c r="P19" i="1"/>
  <c r="P20" i="1"/>
  <c r="P21" i="1"/>
  <c r="P22" i="1"/>
  <c r="P24" i="1"/>
  <c r="P25" i="1"/>
  <c r="P26" i="1"/>
  <c r="P27" i="1"/>
  <c r="P28" i="1"/>
  <c r="P29" i="1"/>
  <c r="P30" i="1"/>
  <c r="P31" i="1"/>
  <c r="P32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8" i="1"/>
  <c r="P59" i="1"/>
  <c r="P61" i="1"/>
  <c r="P62" i="1"/>
  <c r="P63" i="1"/>
  <c r="P64" i="1"/>
  <c r="P66" i="1"/>
  <c r="P67" i="1"/>
  <c r="P68" i="1"/>
  <c r="P69" i="1"/>
  <c r="P70" i="1"/>
  <c r="P72" i="1"/>
  <c r="P73" i="1"/>
  <c r="P74" i="1"/>
  <c r="P75" i="1"/>
  <c r="P77" i="1"/>
  <c r="P79" i="1"/>
  <c r="P80" i="1"/>
  <c r="P82" i="1"/>
  <c r="P83" i="1"/>
  <c r="P85" i="1"/>
  <c r="P87" i="1"/>
  <c r="O86" i="1"/>
  <c r="O84" i="1"/>
  <c r="O81" i="1"/>
  <c r="O78" i="1"/>
  <c r="O71" i="1"/>
  <c r="O65" i="1"/>
  <c r="O60" i="1"/>
  <c r="O50" i="1"/>
  <c r="O42" i="1"/>
  <c r="O33" i="1"/>
  <c r="O23" i="1"/>
  <c r="O13" i="1"/>
  <c r="O7" i="1"/>
  <c r="N86" i="1"/>
  <c r="M86" i="1"/>
  <c r="N84" i="1"/>
  <c r="M84" i="1"/>
  <c r="N81" i="1"/>
  <c r="M81" i="1"/>
  <c r="N78" i="1"/>
  <c r="M78" i="1"/>
  <c r="N7" i="1"/>
  <c r="N71" i="1"/>
  <c r="N65" i="1"/>
  <c r="N60" i="1"/>
  <c r="N50" i="1"/>
  <c r="N42" i="1"/>
  <c r="N33" i="1"/>
  <c r="N23" i="1"/>
  <c r="N13" i="1"/>
  <c r="M71" i="1"/>
  <c r="M65" i="1"/>
  <c r="M42" i="1"/>
  <c r="M60" i="1"/>
  <c r="M50" i="1"/>
  <c r="M33" i="1"/>
  <c r="M23" i="1"/>
  <c r="M13" i="1"/>
  <c r="M7" i="1"/>
  <c r="E76" i="1" l="1"/>
  <c r="E88" i="1" s="1"/>
  <c r="E6" i="1"/>
  <c r="O6" i="1"/>
  <c r="O76" i="1"/>
  <c r="O88" i="1" s="1"/>
  <c r="N6" i="1"/>
  <c r="N76" i="1"/>
  <c r="N88" i="1" s="1"/>
  <c r="M76" i="1"/>
  <c r="M88" i="1" s="1"/>
  <c r="M6" i="1"/>
  <c r="L86" i="1"/>
  <c r="L84" i="1"/>
  <c r="L81" i="1"/>
  <c r="L78" i="1"/>
  <c r="L71" i="1"/>
  <c r="L65" i="1"/>
  <c r="L60" i="1"/>
  <c r="L50" i="1"/>
  <c r="L42" i="1"/>
  <c r="L33" i="1"/>
  <c r="L23" i="1"/>
  <c r="L13" i="1"/>
  <c r="L7" i="1"/>
  <c r="P6" i="1" l="1"/>
  <c r="L76" i="1"/>
  <c r="L88" i="1" s="1"/>
  <c r="L6" i="1"/>
  <c r="K86" i="1"/>
  <c r="K84" i="1"/>
  <c r="K81" i="1"/>
  <c r="K78" i="1"/>
  <c r="K71" i="1"/>
  <c r="K65" i="1"/>
  <c r="K60" i="1"/>
  <c r="K50" i="1"/>
  <c r="K42" i="1"/>
  <c r="K33" i="1"/>
  <c r="K23" i="1"/>
  <c r="K13" i="1"/>
  <c r="K7" i="1"/>
  <c r="K76" i="1" l="1"/>
  <c r="K88" i="1" s="1"/>
  <c r="K6" i="1"/>
  <c r="J23" i="1"/>
  <c r="J86" i="1"/>
  <c r="J84" i="1"/>
  <c r="J81" i="1"/>
  <c r="J78" i="1"/>
  <c r="J71" i="1"/>
  <c r="J65" i="1"/>
  <c r="J60" i="1"/>
  <c r="J50" i="1"/>
  <c r="J42" i="1"/>
  <c r="J33" i="1"/>
  <c r="J13" i="1"/>
  <c r="J7" i="1"/>
  <c r="I7" i="1"/>
  <c r="I86" i="1"/>
  <c r="I84" i="1"/>
  <c r="I81" i="1"/>
  <c r="I78" i="1"/>
  <c r="I42" i="1"/>
  <c r="I71" i="1"/>
  <c r="I65" i="1"/>
  <c r="I60" i="1"/>
  <c r="I50" i="1"/>
  <c r="I33" i="1"/>
  <c r="I23" i="1"/>
  <c r="I13" i="1"/>
  <c r="H86" i="1"/>
  <c r="H84" i="1"/>
  <c r="H81" i="1"/>
  <c r="H78" i="1"/>
  <c r="H71" i="1"/>
  <c r="H65" i="1"/>
  <c r="H60" i="1"/>
  <c r="H50" i="1"/>
  <c r="H42" i="1"/>
  <c r="H33" i="1"/>
  <c r="H23" i="1"/>
  <c r="H13" i="1"/>
  <c r="H7" i="1"/>
  <c r="G7" i="1"/>
  <c r="G86" i="1"/>
  <c r="F86" i="1"/>
  <c r="P86" i="1" s="1"/>
  <c r="D86" i="1"/>
  <c r="C86" i="1"/>
  <c r="G84" i="1"/>
  <c r="F84" i="1"/>
  <c r="P84" i="1" s="1"/>
  <c r="D84" i="1"/>
  <c r="C84" i="1"/>
  <c r="G81" i="1"/>
  <c r="F81" i="1"/>
  <c r="D81" i="1"/>
  <c r="C81" i="1"/>
  <c r="G78" i="1"/>
  <c r="F78" i="1"/>
  <c r="P78" i="1" s="1"/>
  <c r="D78" i="1"/>
  <c r="C78" i="1"/>
  <c r="G71" i="1"/>
  <c r="F71" i="1"/>
  <c r="D71" i="1"/>
  <c r="C71" i="1"/>
  <c r="G65" i="1"/>
  <c r="F65" i="1"/>
  <c r="P65" i="1" s="1"/>
  <c r="D65" i="1"/>
  <c r="C65" i="1"/>
  <c r="G60" i="1"/>
  <c r="F60" i="1"/>
  <c r="D60" i="1"/>
  <c r="C60" i="1"/>
  <c r="G50" i="1"/>
  <c r="F50" i="1"/>
  <c r="P50" i="1" s="1"/>
  <c r="D50" i="1"/>
  <c r="C50" i="1"/>
  <c r="G42" i="1"/>
  <c r="F42" i="1"/>
  <c r="P42" i="1" s="1"/>
  <c r="D42" i="1"/>
  <c r="C42" i="1"/>
  <c r="G33" i="1"/>
  <c r="F33" i="1"/>
  <c r="P33" i="1" s="1"/>
  <c r="D33" i="1"/>
  <c r="C33" i="1"/>
  <c r="G23" i="1"/>
  <c r="F23" i="1"/>
  <c r="D23" i="1"/>
  <c r="C23" i="1"/>
  <c r="G13" i="1"/>
  <c r="F13" i="1"/>
  <c r="P13" i="1" s="1"/>
  <c r="D13" i="1"/>
  <c r="C13" i="1"/>
  <c r="F7" i="1"/>
  <c r="D7" i="1"/>
  <c r="C7" i="1"/>
  <c r="P81" i="1" l="1"/>
  <c r="P23" i="1"/>
  <c r="P60" i="1"/>
  <c r="P71" i="1"/>
  <c r="F6" i="1"/>
  <c r="G76" i="1"/>
  <c r="G88" i="1" s="1"/>
  <c r="H76" i="1"/>
  <c r="H88" i="1" s="1"/>
  <c r="J6" i="1"/>
  <c r="I76" i="1"/>
  <c r="I88" i="1" s="1"/>
  <c r="I6" i="1"/>
  <c r="J76" i="1"/>
  <c r="J88" i="1" s="1"/>
  <c r="C6" i="1"/>
  <c r="H6" i="1"/>
  <c r="F76" i="1"/>
  <c r="G6" i="1"/>
  <c r="C76" i="1"/>
  <c r="C88" i="1" s="1"/>
  <c r="F88" i="1" l="1"/>
  <c r="P88" i="1" s="1"/>
</calcChain>
</file>

<file path=xl/sharedStrings.xml><?xml version="1.0" encoding="utf-8"?>
<sst xmlns="http://schemas.openxmlformats.org/spreadsheetml/2006/main" count="174" uniqueCount="174">
  <si>
    <t>Ejecución de Gastos y Aplicaciones Financieras UE 0009</t>
  </si>
  <si>
    <t>AÑO 2022</t>
  </si>
  <si>
    <t>(Valores en RD$)</t>
  </si>
  <si>
    <t>Detalle</t>
  </si>
  <si>
    <t>PRESUPUESTO APROBADO</t>
  </si>
  <si>
    <t>PRESUPUESTO MODIFICADO</t>
  </si>
  <si>
    <t>FEBRERO</t>
  </si>
  <si>
    <t>MARZO</t>
  </si>
  <si>
    <t>ABRIL</t>
  </si>
  <si>
    <t>MAYO</t>
  </si>
  <si>
    <t>JUNIO</t>
  </si>
  <si>
    <t>JULIO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</si>
  <si>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</si>
  <si>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</si>
  <si>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</si>
  <si>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</si>
  <si>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</si>
  <si>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</si>
  <si>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</si>
  <si>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</si>
  <si>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</si>
  <si>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</si>
  <si>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</si>
  <si>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</si>
  <si>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</si>
  <si>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</si>
  <si>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</si>
  <si>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</si>
  <si>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</si>
  <si>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</si>
  <si>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</si>
  <si>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</si>
  <si>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</si>
  <si>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</si>
  <si>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</si>
  <si>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</si>
  <si>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</si>
  <si>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</si>
  <si>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</si>
  <si>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</si>
  <si>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</si>
  <si>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</si>
  <si>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</si>
  <si>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</si>
  <si>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</si>
  <si>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</si>
  <si>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</si>
  <si>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</si>
  <si>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</si>
  <si>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</si>
  <si>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</si>
  <si>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</si>
  <si>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</si>
  <si>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</si>
  <si>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</si>
  <si>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</si>
  <si>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</si>
  <si>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</si>
  <si>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</si>
  <si>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</si>
  <si>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</si>
  <si>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</si>
  <si>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</si>
  <si>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</si>
  <si>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</si>
  <si>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</si>
  <si>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</si>
  <si>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</si>
  <si>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</si>
  <si>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</si>
  <si>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</si>
  <si>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</si>
  <si>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</si>
  <si>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</si>
  <si>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</si>
  <si>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</si>
  <si>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</si>
  <si>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</si>
  <si>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</si>
  <si>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</si>
  <si>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</si>
  <si>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</si>
  <si>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</si>
  <si>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</si>
  <si>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</si>
  <si>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</si>
  <si>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</si>
  <si>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</si>
  <si>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</si>
  <si>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</si>
  <si>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</si>
  <si>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</si>
  <si>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</si>
  <si>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</si>
  <si>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</si>
  <si>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</si>
  <si>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</si>
  <si>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</si>
  <si>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</si>
  <si>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</si>
  <si>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</si>
  <si>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</si>
  <si>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</si>
  <si>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</si>
  <si>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</si>
  <si>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</si>
  <si>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</si>
  <si>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</si>
  <si>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</si>
  <si>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</si>
  <si>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</si>
  <si>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</si>
  <si>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</si>
  <si>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</si>
  <si>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</si>
  <si>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</si>
  <si>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</si>
  <si>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</si>
  <si>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</si>
  <si>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</si>
  <si>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</si>
  <si>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</si>
  <si>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</si>
  <si>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</si>
  <si>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</si>
  <si>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</si>
  <si>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</si>
  <si>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</si>
  <si>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</si>
  <si>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</si>
  <si>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</si>
  <si>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</si>
  <si>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</si>
  <si>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</si>
  <si>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</si>
  <si>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</si>
  <si>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</si>
  <si>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</si>
  <si>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</si>
  <si>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</si>
  <si>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</si>
  <si>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</si>
  <si>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</si>
  <si>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</si>
  <si>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</si>
  <si>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</si>
  <si>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</si>
  <si>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</si>
  <si>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</si>
  <si>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</si>
  <si>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</si>
  <si>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</si>
  <si>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</si>
  <si>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</si>
  <si>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</si>
  <si>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</si>
  <si>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</si>
  <si>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</si>
  <si>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</si>
  <si>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</si>
  <si>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</si>
  <si>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</si>
  <si>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</si>
  <si>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</si>
  <si>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</si>
  <si>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</si>
  <si>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</si>
  <si>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</si>
  <si>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AGOSTO</t>
  </si>
  <si>
    <t>SEPTIEMBRE</t>
  </si>
  <si>
    <t>OCTUBRE</t>
  </si>
  <si>
    <t>Fecha de registro: hasta el 31 de Octubre del año 2022</t>
  </si>
  <si>
    <t>ENERO</t>
  </si>
  <si>
    <t>PRESUPUESTO VIGENTE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</si>
</sst>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/>
    <xf numFmtId="164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164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3" fillId="2" borderId="0" xfId="2" applyFont="1" applyFill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3" fillId="2" borderId="0" xfId="2" applyFont="1" applyFill="1" applyAlignment="1">
      <alignment horizontal="left" wrapText="1"/>
    </xf>
    <xf numFmtId="4" fontId="10" fillId="5" borderId="0" xfId="2" applyNumberFormat="1" applyFont="1" applyFill="1" applyAlignment="1">
      <alignment horizontal="right" vertical="center"/>
    </xf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274320</xdr:colOff>
      <xdr:row>0</xdr:row>
      <xdr:rowOff>57150</xdr:rowOff>
    </xdr:from>
    <xdr:to>
      <xdr:col>8</xdr:col>
      <xdr:colOff>1097915</xdr:colOff>
      <xdr:row>1</xdr:row>
      <xdr:rowOff>26670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4570" y="57150"/>
          <a:ext cx="3547745" cy="1264920"/>
        </a:xfrm>
        <a:prstGeom prst="rect">
          <a:avLst/>
        </a:prstGeom>
      </xdr:spPr>
    </xdr:pic>
    <xdr:clientData/>
  </xdr:twoCellAnchor>
  <xdr:twoCellAnchor editAs="oneCell">
    <xdr:from>
      <xdr:col>3</xdr:col>
      <xdr:colOff>1125855</xdr:colOff>
      <xdr:row>0</xdr:row>
      <xdr:rowOff>548640</xdr:rowOff>
    </xdr:from>
    <xdr:to>
      <xdr:col>4</xdr:col>
      <xdr:colOff>1064895</xdr:colOff>
      <xdr:row>1</xdr:row>
      <xdr:rowOff>22860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64605" y="5486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1783080</xdr:colOff>
      <xdr:row>88</xdr:row>
      <xdr:rowOff>30480</xdr:rowOff>
    </xdr:from>
    <xdr:to>
      <xdr:col>6</xdr:col>
      <xdr:colOff>1323975</xdr:colOff>
      <xdr:row>100</xdr:row>
      <xdr:rowOff>137160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5692140" y="18585180"/>
          <a:ext cx="5844540" cy="289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"/>
  <sheetViews>
    <sheetView tabSelected="1" topLeftCell="B1" zoomScaleNormal="100" zoomScaleSheetLayoutView="100" workbookViewId="0">
      <selection activeCell="J5" sqref="J5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5.140625" style="1" customWidth="1" collapsed="1"/>
    <col min="3" max="5" width="23.42578125" style="1" customWidth="1"/>
    <col min="6" max="6" width="18.85546875" style="1" customWidth="1"/>
    <col min="7" max="7" width="20.5703125" style="1" customWidth="1"/>
    <col min="8" max="8" width="20.28515625" style="1" customWidth="1"/>
    <col min="9" max="9" width="20.5703125" style="1" customWidth="1"/>
    <col min="10" max="10" width="20.28515625" style="1" customWidth="1"/>
    <col min="11" max="11" width="21" style="1" customWidth="1"/>
    <col min="12" max="12" width="20.28515625" style="1" customWidth="1"/>
    <col min="13" max="13" width="20.42578125" style="1" customWidth="1"/>
    <col min="14" max="15" width="20.28515625" style="1" customWidth="1"/>
    <col min="16" max="16" width="23.28515625" style="1" customWidth="1"/>
    <col min="17" max="17" width="20.85546875" style="1" customWidth="1"/>
    <col min="18" max="20" width="9.140625" style="1"/>
    <col min="21" max="21" width="11.5703125" style="2" bestFit="1" customWidth="1"/>
    <col min="22" max="16384" width="9.140625" style="1"/>
  </cols>
  <sheetData>
    <row r="1" spans="1:26" ht="102.6" customHeight="1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26" ht="19.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6" ht="19.5"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26"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1.5">
      <c r="B5" s="4" t="s">
        <v>3</v>
      </c>
      <c r="C5" s="5" t="s">
        <v>4</v>
      </c>
      <c r="D5" s="5" t="s">
        <v>5</v>
      </c>
      <c r="E5" s="5" t="s">
        <v>173</v>
      </c>
      <c r="F5" s="4" t="s">
        <v>172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168</v>
      </c>
      <c r="N5" s="4" t="s">
        <v>169</v>
      </c>
      <c r="O5" s="4" t="s">
        <v>170</v>
      </c>
      <c r="P5" s="4" t="s">
        <v>12</v>
      </c>
    </row>
    <row r="6" spans="1:26">
      <c r="B6" s="6" t="s">
        <v>13</v>
      </c>
      <c r="C6" s="7">
        <f>+C7+C13+C23+C33+C42+C50+C60+C65+C71</f>
        <v>8336626554</v>
      </c>
      <c r="D6" s="7">
        <f>+D7+D13+D23+D33+D42+D50+D60+D65+D71</f>
        <v>8336626553.3999996</v>
      </c>
      <c r="E6" s="7">
        <f>+E7+E13+E23+E33+E42+E50+E60+E65+E71</f>
        <v>7836616554.6000004</v>
      </c>
      <c r="F6" s="7">
        <f t="shared" ref="F6" si="0">+F7+F13+F23+F33+F42+F50+F60+F65+F71</f>
        <v>23595190.469999999</v>
      </c>
      <c r="G6" s="7">
        <f t="shared" ref="G6:K6" si="1">+G7+G13+G23+G33+G42+G50+G60+G65+G71</f>
        <v>697671958.73000002</v>
      </c>
      <c r="H6" s="7">
        <f t="shared" si="1"/>
        <v>543605394.53999996</v>
      </c>
      <c r="I6" s="7">
        <f t="shared" si="1"/>
        <v>445677396.63000005</v>
      </c>
      <c r="J6" s="7">
        <f t="shared" si="1"/>
        <v>752670971.37999988</v>
      </c>
      <c r="K6" s="7">
        <f t="shared" si="1"/>
        <v>542214517.06000006</v>
      </c>
      <c r="L6" s="7">
        <f t="shared" ref="L6:M6" si="2">+L7+L13+L23+L33+L42+L50+L60+L65+L71</f>
        <v>445811017.09000003</v>
      </c>
      <c r="M6" s="7">
        <f t="shared" si="2"/>
        <v>536319973.75999999</v>
      </c>
      <c r="N6" s="7">
        <f t="shared" ref="N6:O6" si="3">+N7+N13+N23+N33+N42+N50+N60+N65+N71</f>
        <v>463895180.16999996</v>
      </c>
      <c r="O6" s="7">
        <f t="shared" si="3"/>
        <v>773745269.42000008</v>
      </c>
      <c r="P6" s="9">
        <f>SUM(F6:O6)</f>
        <v>5225206869.25</v>
      </c>
      <c r="Q6" s="2"/>
    </row>
    <row r="7" spans="1:26" ht="15" customHeight="1">
      <c r="B7" s="8" t="s">
        <v>14</v>
      </c>
      <c r="C7" s="9">
        <f t="shared" ref="C7:E7" si="4">SUM(C8:C12)</f>
        <v>4840644340</v>
      </c>
      <c r="D7" s="9">
        <f t="shared" si="4"/>
        <v>4840644340</v>
      </c>
      <c r="E7" s="9">
        <f t="shared" si="4"/>
        <v>5028288517.5500002</v>
      </c>
      <c r="F7" s="9">
        <f t="shared" ref="F7:K7" si="5">SUM(F8:F12)</f>
        <v>0</v>
      </c>
      <c r="G7" s="9">
        <f t="shared" si="5"/>
        <v>631676681.87</v>
      </c>
      <c r="H7" s="9">
        <f t="shared" si="5"/>
        <v>316175716.44999999</v>
      </c>
      <c r="I7" s="9">
        <f t="shared" si="5"/>
        <v>311969200.23000002</v>
      </c>
      <c r="J7" s="9">
        <f t="shared" si="5"/>
        <v>474462680.81999993</v>
      </c>
      <c r="K7" s="9">
        <f t="shared" si="5"/>
        <v>348675158.80000001</v>
      </c>
      <c r="L7" s="9">
        <f t="shared" ref="L7" si="6">SUM(L8:L12)</f>
        <v>343124025.73000002</v>
      </c>
      <c r="M7" s="9">
        <f>SUM(M8:M12)</f>
        <v>371306200.98999995</v>
      </c>
      <c r="N7" s="9">
        <f>SUM(N8:N12)</f>
        <v>367539094.66000003</v>
      </c>
      <c r="O7" s="9">
        <f>SUM(O8:O12)</f>
        <v>617423582.61000001</v>
      </c>
      <c r="P7" s="9">
        <f>SUM(F7:O7)</f>
        <v>3782352342.1599994</v>
      </c>
      <c r="R7" s="10"/>
    </row>
    <row r="8" spans="1:26" ht="15" customHeight="1">
      <c r="A8" s="1" t="s">
        <v>15</v>
      </c>
      <c r="B8" s="11" t="s">
        <v>16</v>
      </c>
      <c r="C8" s="12">
        <v>3960384739</v>
      </c>
      <c r="D8" s="12">
        <v>3960384738.9699998</v>
      </c>
      <c r="E8" s="12">
        <v>3877334570.8200002</v>
      </c>
      <c r="F8" s="12">
        <v>0</v>
      </c>
      <c r="G8" s="12">
        <v>541391866.84000003</v>
      </c>
      <c r="H8" s="12">
        <v>271396345.27999997</v>
      </c>
      <c r="I8" s="12">
        <v>267288749.59999999</v>
      </c>
      <c r="J8" s="12">
        <v>286505416</v>
      </c>
      <c r="K8" s="12">
        <v>300135242.16000003</v>
      </c>
      <c r="L8" s="12">
        <v>294693123.16000003</v>
      </c>
      <c r="M8" s="12">
        <v>295386483.76999998</v>
      </c>
      <c r="N8" s="12">
        <v>315790693.10000002</v>
      </c>
      <c r="O8" s="12">
        <v>313749886.89999998</v>
      </c>
      <c r="P8" s="12">
        <f t="shared" ref="P8:P70" si="7">SUM(F8:O8)</f>
        <v>2886337806.8100004</v>
      </c>
      <c r="R8" s="13"/>
    </row>
    <row r="9" spans="1:26" ht="15" customHeight="1">
      <c r="A9" s="1" t="s">
        <v>17</v>
      </c>
      <c r="B9" s="11" t="s">
        <v>18</v>
      </c>
      <c r="C9" s="12">
        <v>407605116</v>
      </c>
      <c r="D9" s="12">
        <v>407605116.02999997</v>
      </c>
      <c r="E9" s="12">
        <v>543497772.73000002</v>
      </c>
      <c r="F9" s="12">
        <v>0</v>
      </c>
      <c r="G9" s="12">
        <v>7266819.6200000001</v>
      </c>
      <c r="H9" s="12">
        <v>3799309.19</v>
      </c>
      <c r="I9" s="12">
        <v>3747850</v>
      </c>
      <c r="J9" s="12">
        <v>146472055.41</v>
      </c>
      <c r="K9" s="12">
        <v>4321568.12</v>
      </c>
      <c r="L9" s="12">
        <v>4950823.2699999996</v>
      </c>
      <c r="M9" s="12">
        <v>31850192.399999999</v>
      </c>
      <c r="N9" s="12">
        <v>4978749.24</v>
      </c>
      <c r="O9" s="12">
        <v>256491291.58000001</v>
      </c>
      <c r="P9" s="12">
        <f t="shared" si="7"/>
        <v>463878658.83000004</v>
      </c>
      <c r="R9" s="13"/>
    </row>
    <row r="10" spans="1:26" ht="15" customHeight="1">
      <c r="A10" s="1" t="s">
        <v>19</v>
      </c>
      <c r="B10" s="11" t="s">
        <v>20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f t="shared" si="7"/>
        <v>0</v>
      </c>
      <c r="R10" s="13"/>
    </row>
    <row r="11" spans="1:26" ht="15" customHeight="1">
      <c r="A11" s="1" t="s">
        <v>21</v>
      </c>
      <c r="B11" s="11" t="s">
        <v>22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f t="shared" si="7"/>
        <v>0</v>
      </c>
    </row>
    <row r="12" spans="1:26" ht="15" customHeight="1">
      <c r="A12" s="1" t="s">
        <v>23</v>
      </c>
      <c r="B12" s="11" t="s">
        <v>24</v>
      </c>
      <c r="C12" s="12">
        <v>472654485</v>
      </c>
      <c r="D12" s="12">
        <v>472654485</v>
      </c>
      <c r="E12" s="12">
        <v>607456174</v>
      </c>
      <c r="F12" s="12">
        <v>0</v>
      </c>
      <c r="G12" s="12">
        <v>83017995.409999996</v>
      </c>
      <c r="H12" s="12">
        <v>40980061.979999997</v>
      </c>
      <c r="I12" s="12">
        <v>40932600.630000003</v>
      </c>
      <c r="J12" s="12">
        <v>41485209.409999996</v>
      </c>
      <c r="K12" s="12">
        <v>44218348.520000003</v>
      </c>
      <c r="L12" s="12">
        <v>43480079.299999997</v>
      </c>
      <c r="M12" s="12">
        <v>44069524.82</v>
      </c>
      <c r="N12" s="12">
        <v>46769652.32</v>
      </c>
      <c r="O12" s="12">
        <v>47182404.130000003</v>
      </c>
      <c r="P12" s="12">
        <f t="shared" si="7"/>
        <v>432135876.51999998</v>
      </c>
      <c r="R12" s="13"/>
    </row>
    <row r="13" spans="1:26" ht="15" customHeight="1">
      <c r="B13" s="8" t="s">
        <v>25</v>
      </c>
      <c r="C13" s="9">
        <f t="shared" ref="C13:E13" si="8">SUM(C14:C22)</f>
        <v>1347552735</v>
      </c>
      <c r="D13" s="9">
        <f t="shared" si="8"/>
        <v>1228228274.4000001</v>
      </c>
      <c r="E13" s="9">
        <f t="shared" si="8"/>
        <v>1291981177.49</v>
      </c>
      <c r="F13" s="9">
        <f t="shared" ref="F13:M13" si="9">SUM(F14:F22)</f>
        <v>23595190.469999999</v>
      </c>
      <c r="G13" s="9">
        <f t="shared" si="9"/>
        <v>37277584.5</v>
      </c>
      <c r="H13" s="9">
        <f t="shared" si="9"/>
        <v>99289200.430000007</v>
      </c>
      <c r="I13" s="9">
        <f t="shared" si="9"/>
        <v>56895402.100000001</v>
      </c>
      <c r="J13" s="9">
        <f t="shared" si="9"/>
        <v>87392725.140000001</v>
      </c>
      <c r="K13" s="9">
        <f t="shared" si="9"/>
        <v>126792986.5</v>
      </c>
      <c r="L13" s="9">
        <f t="shared" si="9"/>
        <v>51938368.479999997</v>
      </c>
      <c r="M13" s="9">
        <f t="shared" si="9"/>
        <v>90385821.210000008</v>
      </c>
      <c r="N13" s="9">
        <f t="shared" ref="N13:O13" si="10">SUM(N14:N22)</f>
        <v>89559232.590000004</v>
      </c>
      <c r="O13" s="9">
        <f t="shared" si="10"/>
        <v>68095900.099999994</v>
      </c>
      <c r="P13" s="9">
        <f t="shared" si="7"/>
        <v>731222411.5200001</v>
      </c>
      <c r="R13" s="10"/>
    </row>
    <row r="14" spans="1:26" ht="15" customHeight="1">
      <c r="A14" s="1" t="s">
        <v>26</v>
      </c>
      <c r="B14" s="11" t="s">
        <v>27</v>
      </c>
      <c r="C14" s="12">
        <v>81954709</v>
      </c>
      <c r="D14" s="12">
        <v>84981312</v>
      </c>
      <c r="E14" s="12">
        <v>91566051.900000006</v>
      </c>
      <c r="F14" s="12">
        <v>4384120.66</v>
      </c>
      <c r="G14" s="12">
        <v>5006861.1900000004</v>
      </c>
      <c r="H14" s="12">
        <v>4719099.42</v>
      </c>
      <c r="I14" s="12">
        <v>6308758.6200000001</v>
      </c>
      <c r="J14" s="12">
        <v>7819508.8200000003</v>
      </c>
      <c r="K14" s="12">
        <v>8098182.1500000004</v>
      </c>
      <c r="L14" s="12">
        <v>8785621.5800000001</v>
      </c>
      <c r="M14" s="12">
        <v>5588776.8600000003</v>
      </c>
      <c r="N14" s="12">
        <v>3886732.46</v>
      </c>
      <c r="O14" s="12">
        <v>11968281.310000001</v>
      </c>
      <c r="P14" s="12">
        <f t="shared" si="7"/>
        <v>66565943.07</v>
      </c>
      <c r="R14" s="13"/>
    </row>
    <row r="15" spans="1:26" ht="15" customHeight="1">
      <c r="A15" s="1" t="s">
        <v>28</v>
      </c>
      <c r="B15" s="11" t="s">
        <v>29</v>
      </c>
      <c r="C15" s="12">
        <v>59395247</v>
      </c>
      <c r="D15" s="12">
        <v>60021183</v>
      </c>
      <c r="E15" s="12">
        <v>22666033.280000001</v>
      </c>
      <c r="F15" s="12">
        <v>0</v>
      </c>
      <c r="G15" s="12">
        <v>1208797.6599999999</v>
      </c>
      <c r="H15" s="12">
        <v>610298.82999999996</v>
      </c>
      <c r="I15" s="12">
        <v>692547.66</v>
      </c>
      <c r="J15" s="12">
        <v>305507.65999999997</v>
      </c>
      <c r="K15" s="12">
        <v>614974.30000000005</v>
      </c>
      <c r="L15" s="12">
        <v>900785.82</v>
      </c>
      <c r="M15" s="12">
        <v>601462.65</v>
      </c>
      <c r="N15" s="12">
        <v>460578.05</v>
      </c>
      <c r="O15" s="12">
        <v>2037525.66</v>
      </c>
      <c r="P15" s="12">
        <f t="shared" si="7"/>
        <v>7432478.290000001</v>
      </c>
      <c r="R15" s="13"/>
    </row>
    <row r="16" spans="1:26" ht="15" customHeight="1">
      <c r="A16" s="1" t="s">
        <v>30</v>
      </c>
      <c r="B16" s="11" t="s">
        <v>31</v>
      </c>
      <c r="C16" s="12">
        <v>113383000</v>
      </c>
      <c r="D16" s="12">
        <v>10000000</v>
      </c>
      <c r="E16" s="12">
        <v>12265062.199999999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3726470</v>
      </c>
      <c r="M16" s="12">
        <v>0</v>
      </c>
      <c r="N16" s="12">
        <v>0</v>
      </c>
      <c r="O16" s="12">
        <v>0</v>
      </c>
      <c r="P16" s="12">
        <f t="shared" si="7"/>
        <v>3726470</v>
      </c>
      <c r="R16" s="13"/>
    </row>
    <row r="17" spans="1:18" ht="15" customHeight="1">
      <c r="A17" s="1" t="s">
        <v>32</v>
      </c>
      <c r="B17" s="11" t="s">
        <v>33</v>
      </c>
      <c r="C17" s="12">
        <v>3250000</v>
      </c>
      <c r="D17" s="12">
        <v>3250000</v>
      </c>
      <c r="E17" s="12">
        <v>855039.01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288374.09999999998</v>
      </c>
      <c r="M17" s="12">
        <v>0</v>
      </c>
      <c r="N17" s="12">
        <v>0</v>
      </c>
      <c r="O17" s="12">
        <v>0</v>
      </c>
      <c r="P17" s="12">
        <f t="shared" si="7"/>
        <v>288374.09999999998</v>
      </c>
      <c r="R17" s="13"/>
    </row>
    <row r="18" spans="1:18" ht="15" customHeight="1">
      <c r="A18" s="1" t="s">
        <v>34</v>
      </c>
      <c r="B18" s="11" t="s">
        <v>35</v>
      </c>
      <c r="C18" s="12">
        <v>195184557</v>
      </c>
      <c r="D18" s="12">
        <v>212174517</v>
      </c>
      <c r="E18" s="12">
        <v>239173956.78999999</v>
      </c>
      <c r="F18" s="12">
        <v>8456133.7200000007</v>
      </c>
      <c r="G18" s="12">
        <v>19668916.449999999</v>
      </c>
      <c r="H18" s="12">
        <v>11914102.76</v>
      </c>
      <c r="I18" s="12">
        <v>11863712.65</v>
      </c>
      <c r="J18" s="12">
        <v>15370887.76</v>
      </c>
      <c r="K18" s="12">
        <v>15768078.359999999</v>
      </c>
      <c r="L18" s="12">
        <v>9363129.8599999994</v>
      </c>
      <c r="M18" s="12">
        <v>14959421.310000001</v>
      </c>
      <c r="N18" s="12">
        <v>28300470.18</v>
      </c>
      <c r="O18" s="12">
        <v>19944509.539999999</v>
      </c>
      <c r="P18" s="12">
        <f t="shared" si="7"/>
        <v>155609362.59</v>
      </c>
      <c r="R18" s="13"/>
    </row>
    <row r="19" spans="1:18" ht="15" customHeight="1">
      <c r="A19" s="1" t="s">
        <v>36</v>
      </c>
      <c r="B19" s="11" t="s">
        <v>37</v>
      </c>
      <c r="C19" s="12">
        <v>70700000</v>
      </c>
      <c r="D19" s="12">
        <v>73700000</v>
      </c>
      <c r="E19" s="12">
        <v>74614919.659999996</v>
      </c>
      <c r="F19" s="12">
        <v>7334040.1399999997</v>
      </c>
      <c r="G19" s="12">
        <v>4595471.13</v>
      </c>
      <c r="H19" s="12">
        <v>4822541.7699999996</v>
      </c>
      <c r="I19" s="12">
        <v>4241687.87</v>
      </c>
      <c r="J19" s="12">
        <v>6045496.7199999997</v>
      </c>
      <c r="K19" s="12">
        <v>8049062.0700000003</v>
      </c>
      <c r="L19" s="12">
        <v>5171051.75</v>
      </c>
      <c r="M19" s="12">
        <v>7389849.1799999997</v>
      </c>
      <c r="N19" s="12">
        <v>5461511.0499999998</v>
      </c>
      <c r="O19" s="12">
        <v>4870949</v>
      </c>
      <c r="P19" s="12">
        <f t="shared" si="7"/>
        <v>57981660.68</v>
      </c>
      <c r="R19" s="13"/>
    </row>
    <row r="20" spans="1:18" ht="15" customHeight="1">
      <c r="A20" s="1" t="s">
        <v>38</v>
      </c>
      <c r="B20" s="11" t="s">
        <v>39</v>
      </c>
      <c r="C20" s="12">
        <v>918000</v>
      </c>
      <c r="D20" s="12">
        <v>5918000</v>
      </c>
      <c r="E20" s="12">
        <v>10298676.779999999</v>
      </c>
      <c r="F20" s="12">
        <v>0</v>
      </c>
      <c r="G20" s="12">
        <v>22117.01</v>
      </c>
      <c r="H20" s="12">
        <v>0</v>
      </c>
      <c r="I20" s="12">
        <v>5039.3</v>
      </c>
      <c r="J20" s="12">
        <v>51324.44</v>
      </c>
      <c r="K20" s="12">
        <v>4866.51</v>
      </c>
      <c r="L20" s="12">
        <v>55059.58</v>
      </c>
      <c r="M20" s="12">
        <v>528377.1</v>
      </c>
      <c r="N20" s="12">
        <v>0</v>
      </c>
      <c r="O20" s="12">
        <v>151075.19</v>
      </c>
      <c r="P20" s="12">
        <f t="shared" si="7"/>
        <v>817859.12999999989</v>
      </c>
      <c r="R20" s="13"/>
    </row>
    <row r="21" spans="1:18" ht="15" customHeight="1">
      <c r="A21" s="1" t="s">
        <v>40</v>
      </c>
      <c r="B21" s="11" t="s">
        <v>41</v>
      </c>
      <c r="C21" s="12">
        <v>817752652</v>
      </c>
      <c r="D21" s="12">
        <v>772568692.39999998</v>
      </c>
      <c r="E21" s="12">
        <v>797133106.77999997</v>
      </c>
      <c r="F21" s="12">
        <v>3420895.95</v>
      </c>
      <c r="G21" s="12">
        <v>6775421.0599999996</v>
      </c>
      <c r="H21" s="12">
        <v>77128285.650000006</v>
      </c>
      <c r="I21" s="12">
        <v>33783656</v>
      </c>
      <c r="J21" s="12">
        <v>57799999.740000002</v>
      </c>
      <c r="K21" s="12">
        <v>94257823.109999999</v>
      </c>
      <c r="L21" s="12">
        <v>21876907.059999999</v>
      </c>
      <c r="M21" s="12">
        <v>60837420.100000001</v>
      </c>
      <c r="N21" s="12">
        <v>51449940.850000001</v>
      </c>
      <c r="O21" s="12">
        <v>29123559.399999999</v>
      </c>
      <c r="P21" s="12">
        <f t="shared" si="7"/>
        <v>436453908.92000002</v>
      </c>
      <c r="R21" s="13"/>
    </row>
    <row r="22" spans="1:18" ht="15" customHeight="1">
      <c r="A22" s="1" t="s">
        <v>42</v>
      </c>
      <c r="B22" s="11" t="s">
        <v>43</v>
      </c>
      <c r="C22" s="12">
        <v>5014570</v>
      </c>
      <c r="D22" s="12">
        <v>5614570</v>
      </c>
      <c r="E22" s="12">
        <v>43408331.090000004</v>
      </c>
      <c r="F22" s="12">
        <v>0</v>
      </c>
      <c r="G22" s="12">
        <v>0</v>
      </c>
      <c r="H22" s="12">
        <v>94872</v>
      </c>
      <c r="I22" s="12">
        <v>0</v>
      </c>
      <c r="J22" s="12">
        <v>0</v>
      </c>
      <c r="K22" s="12">
        <v>0</v>
      </c>
      <c r="L22" s="12">
        <v>1770968.73</v>
      </c>
      <c r="M22" s="12">
        <v>480514.01</v>
      </c>
      <c r="N22" s="12">
        <v>0</v>
      </c>
      <c r="O22" s="12">
        <v>0</v>
      </c>
      <c r="P22" s="12">
        <f t="shared" si="7"/>
        <v>2346354.7400000002</v>
      </c>
      <c r="R22" s="13"/>
    </row>
    <row r="23" spans="1:18" ht="15" customHeight="1">
      <c r="B23" s="8" t="s">
        <v>44</v>
      </c>
      <c r="C23" s="9">
        <f t="shared" ref="C23:E23" si="11">SUM(C24:C32)</f>
        <v>1856060114</v>
      </c>
      <c r="D23" s="9">
        <f t="shared" si="11"/>
        <v>1478653005.2900002</v>
      </c>
      <c r="E23" s="9">
        <f t="shared" si="11"/>
        <v>879180116.04999995</v>
      </c>
      <c r="F23" s="9">
        <f t="shared" ref="F23:L23" si="12">SUM(F24:F32)</f>
        <v>0</v>
      </c>
      <c r="G23" s="9">
        <f t="shared" si="12"/>
        <v>15911332.759999998</v>
      </c>
      <c r="H23" s="9">
        <f t="shared" si="12"/>
        <v>95873632.459999993</v>
      </c>
      <c r="I23" s="9">
        <f t="shared" si="12"/>
        <v>38058531.040000007</v>
      </c>
      <c r="J23" s="9">
        <f t="shared" si="12"/>
        <v>101345164.44</v>
      </c>
      <c r="K23" s="9">
        <f t="shared" si="12"/>
        <v>44613985.170000002</v>
      </c>
      <c r="L23" s="9">
        <f t="shared" si="12"/>
        <v>30022926.969999999</v>
      </c>
      <c r="M23" s="9">
        <f>SUM(M24:M32)</f>
        <v>39572051.920000002</v>
      </c>
      <c r="N23" s="9">
        <f>SUM(N24:N32)</f>
        <v>25968463.949999996</v>
      </c>
      <c r="O23" s="9">
        <f>SUM(O24:O32)</f>
        <v>61545062.030000001</v>
      </c>
      <c r="P23" s="9">
        <f t="shared" si="7"/>
        <v>452911150.74000001</v>
      </c>
      <c r="R23" s="10"/>
    </row>
    <row r="24" spans="1:18" ht="15" customHeight="1">
      <c r="A24" s="1" t="s">
        <v>45</v>
      </c>
      <c r="B24" s="11" t="s">
        <v>46</v>
      </c>
      <c r="C24" s="12">
        <v>1253728279</v>
      </c>
      <c r="D24" s="12">
        <v>873955870.11000001</v>
      </c>
      <c r="E24" s="12">
        <v>429465008.39999998</v>
      </c>
      <c r="F24" s="12">
        <v>0</v>
      </c>
      <c r="G24" s="12">
        <v>6609710.7800000003</v>
      </c>
      <c r="H24" s="12">
        <v>39504762.659999996</v>
      </c>
      <c r="I24" s="12">
        <v>31167988.670000002</v>
      </c>
      <c r="J24" s="12">
        <v>37041740.369999997</v>
      </c>
      <c r="K24" s="12">
        <v>20810190.190000001</v>
      </c>
      <c r="L24" s="12">
        <v>12144105.02</v>
      </c>
      <c r="M24" s="12">
        <v>19338156.140000001</v>
      </c>
      <c r="N24" s="12">
        <v>17529511.109999999</v>
      </c>
      <c r="O24" s="12">
        <v>15696761.77</v>
      </c>
      <c r="P24" s="12">
        <f t="shared" si="7"/>
        <v>199842926.71000001</v>
      </c>
      <c r="R24" s="13"/>
    </row>
    <row r="25" spans="1:18" ht="15" customHeight="1">
      <c r="A25" s="1" t="s">
        <v>47</v>
      </c>
      <c r="B25" s="11" t="s">
        <v>48</v>
      </c>
      <c r="C25" s="12">
        <v>92855310</v>
      </c>
      <c r="D25" s="12">
        <v>66965797</v>
      </c>
      <c r="E25" s="12">
        <v>22666103.300000001</v>
      </c>
      <c r="F25" s="12">
        <v>0</v>
      </c>
      <c r="G25" s="12">
        <v>2193908.14</v>
      </c>
      <c r="H25" s="12">
        <v>0</v>
      </c>
      <c r="I25" s="12">
        <v>0</v>
      </c>
      <c r="J25" s="12">
        <v>2620509.48</v>
      </c>
      <c r="K25" s="12">
        <v>2338541.7599999998</v>
      </c>
      <c r="L25" s="12">
        <v>1619.98</v>
      </c>
      <c r="M25" s="12">
        <v>118000</v>
      </c>
      <c r="N25" s="12">
        <v>0</v>
      </c>
      <c r="O25" s="12">
        <v>0</v>
      </c>
      <c r="P25" s="12">
        <f t="shared" si="7"/>
        <v>7272579.3600000003</v>
      </c>
      <c r="R25" s="13"/>
    </row>
    <row r="26" spans="1:18" ht="15" customHeight="1">
      <c r="A26" s="1" t="s">
        <v>49</v>
      </c>
      <c r="B26" s="11" t="s">
        <v>50</v>
      </c>
      <c r="C26" s="12">
        <v>58293640</v>
      </c>
      <c r="D26" s="12">
        <v>58293640</v>
      </c>
      <c r="E26" s="12">
        <v>20070192.949999999</v>
      </c>
      <c r="F26" s="12">
        <v>0</v>
      </c>
      <c r="G26" s="12">
        <v>0</v>
      </c>
      <c r="H26" s="12">
        <v>5301504</v>
      </c>
      <c r="I26" s="12">
        <v>547352</v>
      </c>
      <c r="J26" s="12">
        <v>467988</v>
      </c>
      <c r="K26" s="12">
        <v>0</v>
      </c>
      <c r="L26" s="12">
        <v>96949.06</v>
      </c>
      <c r="M26" s="12">
        <v>51187.69</v>
      </c>
      <c r="N26" s="12">
        <v>0</v>
      </c>
      <c r="O26" s="12">
        <v>3450</v>
      </c>
      <c r="P26" s="12">
        <f t="shared" si="7"/>
        <v>6468430.75</v>
      </c>
      <c r="R26" s="13"/>
    </row>
    <row r="27" spans="1:18" ht="15" customHeight="1">
      <c r="A27" s="1" t="s">
        <v>51</v>
      </c>
      <c r="B27" s="11" t="s">
        <v>52</v>
      </c>
      <c r="C27" s="12">
        <v>623592</v>
      </c>
      <c r="D27" s="12">
        <v>623592</v>
      </c>
      <c r="E27" s="12">
        <v>723592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f t="shared" si="7"/>
        <v>0</v>
      </c>
      <c r="R27" s="13"/>
    </row>
    <row r="28" spans="1:18" ht="15" customHeight="1">
      <c r="A28" s="1" t="s">
        <v>53</v>
      </c>
      <c r="B28" s="11" t="s">
        <v>54</v>
      </c>
      <c r="C28" s="12">
        <v>4307273</v>
      </c>
      <c r="D28" s="12">
        <v>4307273</v>
      </c>
      <c r="E28" s="12">
        <v>4915289.96</v>
      </c>
      <c r="F28" s="12">
        <v>0</v>
      </c>
      <c r="G28" s="12">
        <v>0</v>
      </c>
      <c r="H28" s="12">
        <v>0</v>
      </c>
      <c r="I28" s="12">
        <v>0</v>
      </c>
      <c r="J28" s="12">
        <v>180357.69</v>
      </c>
      <c r="K28" s="12">
        <v>16520</v>
      </c>
      <c r="L28" s="12">
        <v>23762.23</v>
      </c>
      <c r="M28" s="12">
        <v>139192.79999999999</v>
      </c>
      <c r="N28" s="12">
        <v>0</v>
      </c>
      <c r="O28" s="12">
        <v>0</v>
      </c>
      <c r="P28" s="12">
        <f t="shared" si="7"/>
        <v>359832.72</v>
      </c>
      <c r="R28" s="13"/>
    </row>
    <row r="29" spans="1:18" ht="15" customHeight="1">
      <c r="A29" s="1" t="s">
        <v>55</v>
      </c>
      <c r="B29" s="11" t="s">
        <v>56</v>
      </c>
      <c r="C29" s="12">
        <v>21862409</v>
      </c>
      <c r="D29" s="12">
        <v>21907526.440000001</v>
      </c>
      <c r="E29" s="12">
        <v>14093392.630000001</v>
      </c>
      <c r="F29" s="12">
        <v>0</v>
      </c>
      <c r="G29" s="12">
        <v>0</v>
      </c>
      <c r="H29" s="12">
        <v>341478.68</v>
      </c>
      <c r="I29" s="12">
        <v>0</v>
      </c>
      <c r="J29" s="12">
        <v>853823.88</v>
      </c>
      <c r="K29" s="12">
        <v>47211.8</v>
      </c>
      <c r="L29" s="12">
        <v>53379.76</v>
      </c>
      <c r="M29" s="12">
        <v>-139921.20000000001</v>
      </c>
      <c r="N29" s="12">
        <v>-47524.76</v>
      </c>
      <c r="O29" s="12">
        <v>1315418.43</v>
      </c>
      <c r="P29" s="12">
        <f t="shared" si="7"/>
        <v>2423866.59</v>
      </c>
      <c r="R29" s="13"/>
    </row>
    <row r="30" spans="1:18" ht="15" customHeight="1">
      <c r="A30" s="1" t="s">
        <v>57</v>
      </c>
      <c r="B30" s="11" t="s">
        <v>58</v>
      </c>
      <c r="C30" s="12">
        <v>78797891</v>
      </c>
      <c r="D30" s="12">
        <v>87957959.530000001</v>
      </c>
      <c r="E30" s="12">
        <v>58692027.07</v>
      </c>
      <c r="F30" s="12">
        <v>0</v>
      </c>
      <c r="G30" s="12">
        <v>962807.7</v>
      </c>
      <c r="H30" s="12">
        <v>1462188.43</v>
      </c>
      <c r="I30" s="12">
        <v>3145134.27</v>
      </c>
      <c r="J30" s="12">
        <v>3602524.72</v>
      </c>
      <c r="K30" s="12">
        <v>3623832.99</v>
      </c>
      <c r="L30" s="12">
        <v>3514703.95</v>
      </c>
      <c r="M30" s="12">
        <v>479468.17</v>
      </c>
      <c r="N30" s="12">
        <v>5068910.24</v>
      </c>
      <c r="O30" s="12">
        <v>0</v>
      </c>
      <c r="P30" s="12">
        <f t="shared" si="7"/>
        <v>21859570.470000006</v>
      </c>
      <c r="R30" s="13"/>
    </row>
    <row r="31" spans="1:18" ht="15" customHeight="1">
      <c r="A31" s="1" t="s">
        <v>59</v>
      </c>
      <c r="B31" s="11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f t="shared" si="7"/>
        <v>0</v>
      </c>
      <c r="R31" s="13"/>
    </row>
    <row r="32" spans="1:18" ht="15" customHeight="1">
      <c r="A32" s="1" t="s">
        <v>61</v>
      </c>
      <c r="B32" s="11" t="s">
        <v>62</v>
      </c>
      <c r="C32" s="12">
        <v>345591720</v>
      </c>
      <c r="D32" s="12">
        <v>364641347.20999998</v>
      </c>
      <c r="E32" s="12">
        <v>328554509.74000001</v>
      </c>
      <c r="F32" s="12">
        <v>0</v>
      </c>
      <c r="G32" s="12">
        <v>6144906.1399999997</v>
      </c>
      <c r="H32" s="12">
        <v>49263698.689999998</v>
      </c>
      <c r="I32" s="12">
        <v>3198056.1</v>
      </c>
      <c r="J32" s="12">
        <v>56578220.299999997</v>
      </c>
      <c r="K32" s="12">
        <v>17777688.43</v>
      </c>
      <c r="L32" s="12">
        <v>14188406.970000001</v>
      </c>
      <c r="M32" s="12">
        <v>19585968.32</v>
      </c>
      <c r="N32" s="12">
        <v>3417567.36</v>
      </c>
      <c r="O32" s="12">
        <v>44529431.829999998</v>
      </c>
      <c r="P32" s="12">
        <f t="shared" si="7"/>
        <v>214683944.13999999</v>
      </c>
      <c r="R32" s="13"/>
    </row>
    <row r="33" spans="1:18" ht="15" customHeight="1">
      <c r="B33" s="8" t="s">
        <v>63</v>
      </c>
      <c r="C33" s="9">
        <f t="shared" ref="C33:D33" si="13">SUM(C34:C41)</f>
        <v>0</v>
      </c>
      <c r="D33" s="9">
        <f t="shared" si="13"/>
        <v>0</v>
      </c>
      <c r="E33" s="9">
        <f t="shared" ref="E33" si="14">SUM(E34:E41)</f>
        <v>0</v>
      </c>
      <c r="F33" s="9">
        <f t="shared" ref="F33:M33" si="15">SUM(F34:F41)</f>
        <v>0</v>
      </c>
      <c r="G33" s="9">
        <f t="shared" si="15"/>
        <v>0</v>
      </c>
      <c r="H33" s="9">
        <f t="shared" si="15"/>
        <v>0</v>
      </c>
      <c r="I33" s="9">
        <f t="shared" si="15"/>
        <v>0</v>
      </c>
      <c r="J33" s="9">
        <f t="shared" si="15"/>
        <v>0</v>
      </c>
      <c r="K33" s="9">
        <f t="shared" si="15"/>
        <v>0</v>
      </c>
      <c r="L33" s="9">
        <f t="shared" si="15"/>
        <v>0</v>
      </c>
      <c r="M33" s="9">
        <f t="shared" si="15"/>
        <v>0</v>
      </c>
      <c r="N33" s="9">
        <f t="shared" ref="N33:O33" si="16">SUM(N34:N41)</f>
        <v>0</v>
      </c>
      <c r="O33" s="9">
        <f t="shared" si="16"/>
        <v>0</v>
      </c>
      <c r="P33" s="9">
        <f t="shared" si="7"/>
        <v>0</v>
      </c>
      <c r="R33" s="10"/>
    </row>
    <row r="34" spans="1:18" ht="15" customHeight="1" outlineLevel="3">
      <c r="A34" s="1" t="s">
        <v>64</v>
      </c>
      <c r="B34" s="11" t="s">
        <v>65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f t="shared" si="7"/>
        <v>0</v>
      </c>
      <c r="R34" s="13"/>
    </row>
    <row r="35" spans="1:18" ht="15" customHeight="1" outlineLevel="3">
      <c r="A35" s="1" t="s">
        <v>66</v>
      </c>
      <c r="B35" s="11" t="s">
        <v>67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f t="shared" si="7"/>
        <v>0</v>
      </c>
      <c r="R35" s="13"/>
    </row>
    <row r="36" spans="1:18" ht="15" customHeight="1" outlineLevel="3">
      <c r="A36" s="1" t="s">
        <v>68</v>
      </c>
      <c r="B36" s="11" t="s">
        <v>69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f t="shared" si="7"/>
        <v>0</v>
      </c>
      <c r="R36" s="13"/>
    </row>
    <row r="37" spans="1:18" ht="15" customHeight="1" outlineLevel="3">
      <c r="A37" s="1" t="s">
        <v>70</v>
      </c>
      <c r="B37" s="11" t="s">
        <v>71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f t="shared" si="7"/>
        <v>0</v>
      </c>
      <c r="R37" s="13"/>
    </row>
    <row r="38" spans="1:18" ht="15" customHeight="1" outlineLevel="3">
      <c r="A38" s="1" t="s">
        <v>72</v>
      </c>
      <c r="B38" s="11" t="s">
        <v>73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f t="shared" si="7"/>
        <v>0</v>
      </c>
      <c r="R38" s="13"/>
    </row>
    <row r="39" spans="1:18" ht="15" customHeight="1" outlineLevel="3">
      <c r="A39" s="1" t="s">
        <v>74</v>
      </c>
      <c r="B39" s="11" t="s">
        <v>75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f t="shared" si="7"/>
        <v>0</v>
      </c>
      <c r="R39" s="13"/>
    </row>
    <row r="40" spans="1:18" ht="15" customHeight="1" outlineLevel="3">
      <c r="A40" s="1" t="s">
        <v>76</v>
      </c>
      <c r="B40" s="11" t="s">
        <v>77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f t="shared" si="7"/>
        <v>0</v>
      </c>
      <c r="R40" s="13"/>
    </row>
    <row r="41" spans="1:18" ht="15" customHeight="1" outlineLevel="3">
      <c r="A41" s="1" t="s">
        <v>78</v>
      </c>
      <c r="B41" s="11" t="s">
        <v>79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f t="shared" si="7"/>
        <v>0</v>
      </c>
      <c r="R41" s="13"/>
    </row>
    <row r="42" spans="1:18" ht="15" customHeight="1">
      <c r="B42" s="8" t="s">
        <v>80</v>
      </c>
      <c r="C42" s="9">
        <f t="shared" ref="C42:D42" si="17">SUM(C43:C49)</f>
        <v>0</v>
      </c>
      <c r="D42" s="9">
        <f t="shared" si="17"/>
        <v>0</v>
      </c>
      <c r="E42" s="9">
        <f t="shared" ref="E42" si="18">SUM(E43:E49)</f>
        <v>0</v>
      </c>
      <c r="F42" s="9">
        <f t="shared" ref="F42:K42" si="19">SUM(F43:F49)</f>
        <v>0</v>
      </c>
      <c r="G42" s="9">
        <f t="shared" si="19"/>
        <v>0</v>
      </c>
      <c r="H42" s="9">
        <f t="shared" si="19"/>
        <v>0</v>
      </c>
      <c r="I42" s="9">
        <f t="shared" si="19"/>
        <v>0</v>
      </c>
      <c r="J42" s="9">
        <f t="shared" si="19"/>
        <v>0</v>
      </c>
      <c r="K42" s="9">
        <f t="shared" si="19"/>
        <v>0</v>
      </c>
      <c r="L42" s="9">
        <f t="shared" ref="L42:M42" si="20">SUM(L43:L49)</f>
        <v>0</v>
      </c>
      <c r="M42" s="9">
        <f t="shared" si="20"/>
        <v>0</v>
      </c>
      <c r="N42" s="9">
        <f t="shared" ref="N42:O42" si="21">SUM(N43:N49)</f>
        <v>0</v>
      </c>
      <c r="O42" s="9">
        <f t="shared" si="21"/>
        <v>0</v>
      </c>
      <c r="P42" s="12">
        <f t="shared" si="7"/>
        <v>0</v>
      </c>
      <c r="R42" s="10"/>
    </row>
    <row r="43" spans="1:18" ht="15" customHeight="1" outlineLevel="1">
      <c r="A43" s="1" t="s">
        <v>81</v>
      </c>
      <c r="B43" s="11" t="s">
        <v>82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f t="shared" si="7"/>
        <v>0</v>
      </c>
      <c r="R43" s="13"/>
    </row>
    <row r="44" spans="1:18" ht="15" customHeight="1" outlineLevel="1">
      <c r="A44" s="1" t="s">
        <v>83</v>
      </c>
      <c r="B44" s="11" t="s">
        <v>84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f t="shared" si="7"/>
        <v>0</v>
      </c>
      <c r="R44" s="13"/>
    </row>
    <row r="45" spans="1:18" ht="15" customHeight="1" outlineLevel="1">
      <c r="A45" s="1" t="s">
        <v>85</v>
      </c>
      <c r="B45" s="11" t="s">
        <v>86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f t="shared" si="7"/>
        <v>0</v>
      </c>
      <c r="R45" s="13"/>
    </row>
    <row r="46" spans="1:18" ht="15" customHeight="1" outlineLevel="1">
      <c r="A46" s="1" t="s">
        <v>87</v>
      </c>
      <c r="B46" s="11" t="s">
        <v>88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f t="shared" si="7"/>
        <v>0</v>
      </c>
      <c r="R46" s="13"/>
    </row>
    <row r="47" spans="1:18" ht="15" customHeight="1" outlineLevel="1">
      <c r="A47" s="1" t="s">
        <v>89</v>
      </c>
      <c r="B47" s="11" t="s">
        <v>90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f t="shared" si="7"/>
        <v>0</v>
      </c>
      <c r="R47" s="13"/>
    </row>
    <row r="48" spans="1:18" ht="15" customHeight="1" outlineLevel="1">
      <c r="A48" s="1" t="s">
        <v>91</v>
      </c>
      <c r="B48" s="11" t="s">
        <v>92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f t="shared" si="7"/>
        <v>0</v>
      </c>
      <c r="R48" s="13"/>
    </row>
    <row r="49" spans="1:18" ht="15" customHeight="1" outlineLevel="1">
      <c r="A49" s="1" t="s">
        <v>93</v>
      </c>
      <c r="B49" s="11" t="s">
        <v>94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f t="shared" si="7"/>
        <v>0</v>
      </c>
      <c r="R49" s="13"/>
    </row>
    <row r="50" spans="1:18" ht="15" customHeight="1">
      <c r="B50" s="8" t="s">
        <v>95</v>
      </c>
      <c r="C50" s="9">
        <f t="shared" ref="C50:E50" si="22">SUM(C51:C59)</f>
        <v>292369365</v>
      </c>
      <c r="D50" s="9">
        <f t="shared" si="22"/>
        <v>409328524.81999999</v>
      </c>
      <c r="E50" s="9">
        <f t="shared" si="22"/>
        <v>444957310.63999999</v>
      </c>
      <c r="F50" s="9">
        <f t="shared" ref="F50:M50" si="23">SUM(F51:F59)</f>
        <v>0</v>
      </c>
      <c r="G50" s="9">
        <f t="shared" si="23"/>
        <v>0</v>
      </c>
      <c r="H50" s="9">
        <f t="shared" si="23"/>
        <v>23890936.289999999</v>
      </c>
      <c r="I50" s="9">
        <f t="shared" si="23"/>
        <v>13624438.800000001</v>
      </c>
      <c r="J50" s="9">
        <f t="shared" si="23"/>
        <v>79264289.590000018</v>
      </c>
      <c r="K50" s="9">
        <f t="shared" si="23"/>
        <v>16160173.93</v>
      </c>
      <c r="L50" s="9">
        <f t="shared" si="23"/>
        <v>13628086.139999999</v>
      </c>
      <c r="M50" s="9">
        <f t="shared" si="23"/>
        <v>36300709.410000004</v>
      </c>
      <c r="N50" s="9">
        <f t="shared" ref="N50:O50" si="24">SUM(N51:N59)</f>
        <v>-19171611.030000001</v>
      </c>
      <c r="O50" s="9">
        <f t="shared" si="24"/>
        <v>2570115.6900000004</v>
      </c>
      <c r="P50" s="9">
        <f t="shared" si="7"/>
        <v>166267138.81999999</v>
      </c>
      <c r="R50" s="10"/>
    </row>
    <row r="51" spans="1:18" ht="15" customHeight="1" outlineLevel="1">
      <c r="A51" s="1" t="s">
        <v>96</v>
      </c>
      <c r="B51" s="11" t="s">
        <v>97</v>
      </c>
      <c r="C51" s="12">
        <v>172641110</v>
      </c>
      <c r="D51" s="12">
        <v>196317027.09999999</v>
      </c>
      <c r="E51" s="12">
        <v>184634014.99000001</v>
      </c>
      <c r="F51" s="12">
        <v>0</v>
      </c>
      <c r="G51" s="12">
        <v>0</v>
      </c>
      <c r="H51" s="12">
        <v>20376222.789999999</v>
      </c>
      <c r="I51" s="12">
        <v>1409470.68</v>
      </c>
      <c r="J51" s="12">
        <v>62964889.829999998</v>
      </c>
      <c r="K51" s="12">
        <v>13759349.75</v>
      </c>
      <c r="L51" s="12">
        <v>11071083.18</v>
      </c>
      <c r="M51" s="12">
        <v>11010182.07</v>
      </c>
      <c r="N51" s="12">
        <v>-14958633.810000001</v>
      </c>
      <c r="O51" s="12">
        <v>191083.25</v>
      </c>
      <c r="P51" s="12">
        <f t="shared" si="7"/>
        <v>105823647.73999998</v>
      </c>
      <c r="R51" s="13"/>
    </row>
    <row r="52" spans="1:18" ht="15" customHeight="1" outlineLevel="1">
      <c r="A52" s="1" t="s">
        <v>98</v>
      </c>
      <c r="B52" s="11" t="s">
        <v>99</v>
      </c>
      <c r="C52" s="12">
        <v>49241723</v>
      </c>
      <c r="D52" s="12">
        <v>80338224.989999995</v>
      </c>
      <c r="E52" s="12">
        <v>32533373.68</v>
      </c>
      <c r="F52" s="12">
        <v>0</v>
      </c>
      <c r="G52" s="12">
        <v>0</v>
      </c>
      <c r="H52" s="12">
        <v>0</v>
      </c>
      <c r="I52" s="12">
        <v>9205010.0800000001</v>
      </c>
      <c r="J52" s="12">
        <v>9422814.9000000004</v>
      </c>
      <c r="K52" s="12">
        <v>1110313.5</v>
      </c>
      <c r="L52" s="12">
        <v>0</v>
      </c>
      <c r="M52" s="12">
        <v>2529797.2799999998</v>
      </c>
      <c r="N52" s="12">
        <v>-7906251.0999999996</v>
      </c>
      <c r="O52" s="12">
        <v>0</v>
      </c>
      <c r="P52" s="12">
        <f t="shared" si="7"/>
        <v>14361684.660000002</v>
      </c>
      <c r="R52" s="13"/>
    </row>
    <row r="53" spans="1:18" ht="15" customHeight="1" outlineLevel="1">
      <c r="A53" s="1" t="s">
        <v>100</v>
      </c>
      <c r="B53" s="11" t="s">
        <v>101</v>
      </c>
      <c r="C53" s="12">
        <v>5703660</v>
      </c>
      <c r="D53" s="12">
        <v>14940110</v>
      </c>
      <c r="E53" s="12">
        <v>9859813.0600000005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7436832</v>
      </c>
      <c r="N53" s="12">
        <v>0</v>
      </c>
      <c r="O53" s="12">
        <v>46869.599999999999</v>
      </c>
      <c r="P53" s="12">
        <f t="shared" si="7"/>
        <v>7483701.5999999996</v>
      </c>
      <c r="R53" s="13"/>
    </row>
    <row r="54" spans="1:18" ht="15" customHeight="1" outlineLevel="1">
      <c r="A54" s="1" t="s">
        <v>102</v>
      </c>
      <c r="B54" s="11" t="s">
        <v>103</v>
      </c>
      <c r="C54" s="12">
        <v>31252435</v>
      </c>
      <c r="D54" s="12">
        <v>31505368</v>
      </c>
      <c r="E54" s="12">
        <v>90042090.879999995</v>
      </c>
      <c r="F54" s="12">
        <v>0</v>
      </c>
      <c r="G54" s="12">
        <v>0</v>
      </c>
      <c r="H54" s="12">
        <v>252933</v>
      </c>
      <c r="I54" s="12">
        <v>0</v>
      </c>
      <c r="J54" s="12">
        <v>2277784.6800000002</v>
      </c>
      <c r="K54" s="12">
        <v>-2208400.6800000002</v>
      </c>
      <c r="L54" s="12">
        <v>0</v>
      </c>
      <c r="M54" s="12">
        <v>0</v>
      </c>
      <c r="N54" s="12">
        <v>0</v>
      </c>
      <c r="O54" s="12">
        <v>0</v>
      </c>
      <c r="P54" s="12">
        <f t="shared" si="7"/>
        <v>322317</v>
      </c>
      <c r="R54" s="13"/>
    </row>
    <row r="55" spans="1:18" ht="15" customHeight="1" outlineLevel="1">
      <c r="A55" s="1" t="s">
        <v>104</v>
      </c>
      <c r="B55" s="11" t="s">
        <v>105</v>
      </c>
      <c r="C55" s="12">
        <v>21207160</v>
      </c>
      <c r="D55" s="12">
        <v>73476517.730000004</v>
      </c>
      <c r="E55" s="12">
        <v>94562163.879999995</v>
      </c>
      <c r="F55" s="12">
        <v>0</v>
      </c>
      <c r="G55" s="12">
        <v>0</v>
      </c>
      <c r="H55" s="12">
        <v>2655845.35</v>
      </c>
      <c r="I55" s="12">
        <v>3009958.04</v>
      </c>
      <c r="J55" s="12">
        <v>3739712.98</v>
      </c>
      <c r="K55" s="12">
        <v>3498911.36</v>
      </c>
      <c r="L55" s="12">
        <v>2271483.79</v>
      </c>
      <c r="M55" s="12">
        <v>15323898.060000001</v>
      </c>
      <c r="N55" s="12">
        <v>3693273.88</v>
      </c>
      <c r="O55" s="12">
        <v>1692750.12</v>
      </c>
      <c r="P55" s="12">
        <f t="shared" si="7"/>
        <v>35885833.579999998</v>
      </c>
      <c r="R55" s="13"/>
    </row>
    <row r="56" spans="1:18" ht="15" customHeight="1" outlineLevel="1">
      <c r="A56" s="1" t="s">
        <v>106</v>
      </c>
      <c r="B56" s="11" t="s">
        <v>107</v>
      </c>
      <c r="C56" s="12">
        <v>0</v>
      </c>
      <c r="D56" s="12">
        <v>428000</v>
      </c>
      <c r="E56" s="12">
        <v>1547695.08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238950</v>
      </c>
      <c r="M56" s="12">
        <v>0</v>
      </c>
      <c r="N56" s="12">
        <v>0</v>
      </c>
      <c r="O56" s="12">
        <v>0</v>
      </c>
      <c r="P56" s="12">
        <f t="shared" si="7"/>
        <v>238950</v>
      </c>
      <c r="R56" s="13"/>
    </row>
    <row r="57" spans="1:18" ht="15" customHeight="1" outlineLevel="1">
      <c r="A57" s="1" t="s">
        <v>108</v>
      </c>
      <c r="B57" s="11" t="s">
        <v>109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f t="shared" si="7"/>
        <v>0</v>
      </c>
      <c r="R57" s="13"/>
    </row>
    <row r="58" spans="1:18" ht="15" customHeight="1" outlineLevel="1">
      <c r="A58" s="1" t="s">
        <v>110</v>
      </c>
      <c r="B58" s="11" t="s">
        <v>111</v>
      </c>
      <c r="C58" s="12">
        <v>9714400</v>
      </c>
      <c r="D58" s="12">
        <v>9714400</v>
      </c>
      <c r="E58" s="12">
        <v>1764780.11</v>
      </c>
      <c r="F58" s="12">
        <v>0</v>
      </c>
      <c r="G58" s="12">
        <v>0</v>
      </c>
      <c r="H58" s="12">
        <v>605935.15</v>
      </c>
      <c r="I58" s="12">
        <v>0</v>
      </c>
      <c r="J58" s="12">
        <v>859087.2</v>
      </c>
      <c r="K58" s="12">
        <v>0</v>
      </c>
      <c r="L58" s="12">
        <v>0</v>
      </c>
      <c r="M58" s="12">
        <v>0</v>
      </c>
      <c r="N58" s="12">
        <v>0</v>
      </c>
      <c r="O58" s="12">
        <v>639412.72</v>
      </c>
      <c r="P58" s="12">
        <f t="shared" si="7"/>
        <v>2104435.0700000003</v>
      </c>
      <c r="R58" s="13"/>
    </row>
    <row r="59" spans="1:18" ht="15" customHeight="1" outlineLevel="1">
      <c r="A59" s="1" t="s">
        <v>112</v>
      </c>
      <c r="B59" s="11" t="s">
        <v>113</v>
      </c>
      <c r="C59" s="12">
        <v>2608877</v>
      </c>
      <c r="D59" s="12">
        <v>2608877</v>
      </c>
      <c r="E59" s="12">
        <v>30013378.960000001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46569.17</v>
      </c>
      <c r="M59" s="12">
        <v>0</v>
      </c>
      <c r="N59" s="12">
        <v>0</v>
      </c>
      <c r="O59" s="12">
        <v>0</v>
      </c>
      <c r="P59" s="12">
        <f t="shared" si="7"/>
        <v>46569.17</v>
      </c>
      <c r="R59" s="13"/>
    </row>
    <row r="60" spans="1:18" ht="15" customHeight="1">
      <c r="B60" s="8" t="s">
        <v>114</v>
      </c>
      <c r="C60" s="9">
        <f t="shared" ref="C60:E60" si="25">SUM(C61:C64)</f>
        <v>0</v>
      </c>
      <c r="D60" s="9">
        <f t="shared" si="25"/>
        <v>379772408.88999999</v>
      </c>
      <c r="E60" s="9">
        <f t="shared" si="25"/>
        <v>192209432.87</v>
      </c>
      <c r="F60" s="9">
        <f t="shared" ref="F60:M60" si="26">SUM(F61:F64)</f>
        <v>0</v>
      </c>
      <c r="G60" s="9">
        <f t="shared" si="26"/>
        <v>12806359.6</v>
      </c>
      <c r="H60" s="9">
        <f t="shared" si="26"/>
        <v>8375908.9100000001</v>
      </c>
      <c r="I60" s="9">
        <f t="shared" si="26"/>
        <v>25129824.460000001</v>
      </c>
      <c r="J60" s="9">
        <f t="shared" si="26"/>
        <v>10206111.390000001</v>
      </c>
      <c r="K60" s="9">
        <f t="shared" si="26"/>
        <v>5972212.6600000001</v>
      </c>
      <c r="L60" s="9">
        <f t="shared" si="26"/>
        <v>7097609.7699999996</v>
      </c>
      <c r="M60" s="9">
        <f t="shared" si="26"/>
        <v>-1244809.77</v>
      </c>
      <c r="N60" s="9">
        <f t="shared" ref="N60:O60" si="27">SUM(N61:N64)</f>
        <v>0</v>
      </c>
      <c r="O60" s="9">
        <f t="shared" si="27"/>
        <v>24110608.989999998</v>
      </c>
      <c r="P60" s="9">
        <f t="shared" si="7"/>
        <v>92453826.00999999</v>
      </c>
      <c r="R60" s="10"/>
    </row>
    <row r="61" spans="1:18" ht="15" customHeight="1" outlineLevel="1">
      <c r="A61" s="1" t="s">
        <v>115</v>
      </c>
      <c r="B61" s="11" t="s">
        <v>116</v>
      </c>
      <c r="C61" s="12">
        <v>0</v>
      </c>
      <c r="D61" s="12">
        <v>379772408.88999999</v>
      </c>
      <c r="E61" s="12">
        <v>192209432.87</v>
      </c>
      <c r="F61" s="12">
        <v>0</v>
      </c>
      <c r="G61" s="12">
        <v>12806359.6</v>
      </c>
      <c r="H61" s="12">
        <v>8375908.9100000001</v>
      </c>
      <c r="I61" s="12">
        <v>25129824.460000001</v>
      </c>
      <c r="J61" s="12">
        <v>10206111.390000001</v>
      </c>
      <c r="K61" s="12">
        <v>5972212.6600000001</v>
      </c>
      <c r="L61" s="12">
        <v>7097609.7699999996</v>
      </c>
      <c r="M61" s="12">
        <v>-1244809.77</v>
      </c>
      <c r="N61" s="12">
        <v>0</v>
      </c>
      <c r="O61" s="12">
        <v>24110608.989999998</v>
      </c>
      <c r="P61" s="12">
        <f t="shared" si="7"/>
        <v>92453826.00999999</v>
      </c>
      <c r="R61" s="13"/>
    </row>
    <row r="62" spans="1:18" ht="15" customHeight="1" outlineLevel="1">
      <c r="A62" s="1" t="s">
        <v>117</v>
      </c>
      <c r="B62" s="11" t="s">
        <v>118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f t="shared" si="7"/>
        <v>0</v>
      </c>
    </row>
    <row r="63" spans="1:18" ht="15" customHeight="1" outlineLevel="1">
      <c r="A63" s="1" t="s">
        <v>119</v>
      </c>
      <c r="B63" s="11" t="s">
        <v>120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f t="shared" si="7"/>
        <v>0</v>
      </c>
    </row>
    <row r="64" spans="1:18" ht="15" customHeight="1" outlineLevel="1">
      <c r="A64" s="1" t="s">
        <v>121</v>
      </c>
      <c r="B64" s="11" t="s">
        <v>122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f t="shared" si="7"/>
        <v>0</v>
      </c>
    </row>
    <row r="65" spans="1:18" ht="15" customHeight="1">
      <c r="B65" s="14" t="s">
        <v>123</v>
      </c>
      <c r="C65" s="9">
        <f t="shared" ref="C65:D65" si="28">SUM(C66:C70)</f>
        <v>0</v>
      </c>
      <c r="D65" s="9">
        <f t="shared" si="28"/>
        <v>0</v>
      </c>
      <c r="E65" s="9">
        <f t="shared" ref="E65" si="29">SUM(E66:E70)</f>
        <v>0</v>
      </c>
      <c r="F65" s="9">
        <f t="shared" ref="F65:K65" si="30">SUM(F66:F70)</f>
        <v>0</v>
      </c>
      <c r="G65" s="9">
        <f t="shared" si="30"/>
        <v>0</v>
      </c>
      <c r="H65" s="9">
        <f t="shared" si="30"/>
        <v>0</v>
      </c>
      <c r="I65" s="9">
        <f t="shared" si="30"/>
        <v>0</v>
      </c>
      <c r="J65" s="9">
        <f t="shared" si="30"/>
        <v>0</v>
      </c>
      <c r="K65" s="9">
        <f t="shared" si="30"/>
        <v>0</v>
      </c>
      <c r="L65" s="9">
        <f t="shared" ref="L65:M65" si="31">SUM(L66:L70)</f>
        <v>0</v>
      </c>
      <c r="M65" s="12">
        <f t="shared" si="31"/>
        <v>0</v>
      </c>
      <c r="N65" s="12">
        <f t="shared" ref="N65:O65" si="32">SUM(N66:N70)</f>
        <v>0</v>
      </c>
      <c r="O65" s="12">
        <f t="shared" si="32"/>
        <v>0</v>
      </c>
      <c r="P65" s="12">
        <f t="shared" si="7"/>
        <v>0</v>
      </c>
    </row>
    <row r="66" spans="1:18" ht="15" customHeight="1" outlineLevel="1">
      <c r="A66" s="1" t="s">
        <v>124</v>
      </c>
      <c r="B66" s="11" t="s">
        <v>125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f t="shared" si="7"/>
        <v>0</v>
      </c>
    </row>
    <row r="67" spans="1:18" ht="15" customHeight="1" outlineLevel="1">
      <c r="A67" s="1" t="s">
        <v>126</v>
      </c>
      <c r="B67" s="11" t="s">
        <v>127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f t="shared" si="7"/>
        <v>0</v>
      </c>
    </row>
    <row r="68" spans="1:18" ht="15" customHeight="1" outlineLevel="1">
      <c r="A68" s="1" t="s">
        <v>128</v>
      </c>
      <c r="B68" s="11" t="s">
        <v>129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f t="shared" si="7"/>
        <v>0</v>
      </c>
    </row>
    <row r="69" spans="1:18" ht="15" customHeight="1" outlineLevel="1">
      <c r="A69" s="1" t="s">
        <v>130</v>
      </c>
      <c r="B69" s="11" t="s">
        <v>131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f t="shared" si="7"/>
        <v>0</v>
      </c>
    </row>
    <row r="70" spans="1:18" ht="15" customHeight="1" outlineLevel="1">
      <c r="A70" s="1" t="s">
        <v>132</v>
      </c>
      <c r="B70" s="11" t="s">
        <v>133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f t="shared" si="7"/>
        <v>0</v>
      </c>
    </row>
    <row r="71" spans="1:18" ht="15" customHeight="1">
      <c r="B71" s="14" t="s">
        <v>134</v>
      </c>
      <c r="C71" s="9">
        <f t="shared" ref="C71:D71" si="33">SUM(C72:C75)</f>
        <v>0</v>
      </c>
      <c r="D71" s="9">
        <f t="shared" si="33"/>
        <v>0</v>
      </c>
      <c r="E71" s="9">
        <f t="shared" ref="E71" si="34">SUM(E72:E75)</f>
        <v>0</v>
      </c>
      <c r="F71" s="9">
        <f t="shared" ref="F71:K71" si="35">SUM(F72:F75)</f>
        <v>0</v>
      </c>
      <c r="G71" s="9">
        <f t="shared" si="35"/>
        <v>0</v>
      </c>
      <c r="H71" s="9">
        <f t="shared" si="35"/>
        <v>0</v>
      </c>
      <c r="I71" s="9">
        <f t="shared" si="35"/>
        <v>0</v>
      </c>
      <c r="J71" s="9">
        <f t="shared" si="35"/>
        <v>0</v>
      </c>
      <c r="K71" s="9">
        <f t="shared" si="35"/>
        <v>0</v>
      </c>
      <c r="L71" s="9">
        <f t="shared" ref="L71:M71" si="36">SUM(L72:L75)</f>
        <v>0</v>
      </c>
      <c r="M71" s="9">
        <f t="shared" si="36"/>
        <v>0</v>
      </c>
      <c r="N71" s="9">
        <f t="shared" ref="N71:O71" si="37">SUM(N72:N75)</f>
        <v>0</v>
      </c>
      <c r="O71" s="9">
        <f t="shared" si="37"/>
        <v>0</v>
      </c>
      <c r="P71" s="9">
        <f t="shared" ref="P71:P88" si="38">SUM(F71:O71)</f>
        <v>0</v>
      </c>
    </row>
    <row r="72" spans="1:18" ht="15" customHeight="1" outlineLevel="1">
      <c r="A72" s="1" t="s">
        <v>135</v>
      </c>
      <c r="B72" s="11" t="s">
        <v>136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f t="shared" si="38"/>
        <v>0</v>
      </c>
    </row>
    <row r="73" spans="1:18" ht="15" customHeight="1" outlineLevel="1">
      <c r="A73" s="1" t="s">
        <v>137</v>
      </c>
      <c r="B73" s="11" t="s">
        <v>138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f t="shared" si="38"/>
        <v>0</v>
      </c>
    </row>
    <row r="74" spans="1:18" ht="15" customHeight="1" outlineLevel="1">
      <c r="A74" s="1" t="s">
        <v>139</v>
      </c>
      <c r="B74" s="11" t="s">
        <v>140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f t="shared" si="38"/>
        <v>0</v>
      </c>
    </row>
    <row r="75" spans="1:18" ht="15" customHeight="1" outlineLevel="1">
      <c r="A75" s="1" t="s">
        <v>141</v>
      </c>
      <c r="B75" s="11" t="s">
        <v>142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f t="shared" si="38"/>
        <v>0</v>
      </c>
    </row>
    <row r="76" spans="1:18">
      <c r="B76" s="15" t="s">
        <v>143</v>
      </c>
      <c r="C76" s="16">
        <f t="shared" ref="C76" si="39">C60+C50+C33+C23+C42+C13+C7+C65+C71</f>
        <v>8336626554</v>
      </c>
      <c r="D76" s="16">
        <f>D60+D50+D33+D23+D42+D13+D7+D65+D71</f>
        <v>8336626553.3999996</v>
      </c>
      <c r="E76" s="16">
        <f>E60+E50+E33+E23+E42+E13+E7+E65+E71</f>
        <v>7836616554.6000004</v>
      </c>
      <c r="F76" s="16">
        <f>F60+F50+F33+F23+F42+F13+F7+F65+F71</f>
        <v>23595190.469999999</v>
      </c>
      <c r="G76" s="16">
        <f>G60+G50+G33+G23+G42+G13+G7+G65+G71</f>
        <v>697671958.73000002</v>
      </c>
      <c r="H76" s="16">
        <f t="shared" ref="H76:J76" si="40">H60+H50+H33+H23+H42+H13+H7+H65+H71</f>
        <v>543605394.53999996</v>
      </c>
      <c r="I76" s="16">
        <f t="shared" si="40"/>
        <v>445677396.63</v>
      </c>
      <c r="J76" s="16">
        <f t="shared" si="40"/>
        <v>752670971.37999988</v>
      </c>
      <c r="K76" s="16">
        <f>K60+K50+K33+K23+K42+K13+K7+K65+K71</f>
        <v>542214517.05999994</v>
      </c>
      <c r="L76" s="16">
        <f>L60+L50+L33+L23+L42+L13+L7+L65+L71</f>
        <v>445811017.09000003</v>
      </c>
      <c r="M76" s="16">
        <f>M60+M50+M33+M23+M42+M13+M7+M65+M71</f>
        <v>536319973.75999999</v>
      </c>
      <c r="N76" s="16">
        <f>N60+N50+N33+N23+N42+N13+N7+N65+N71</f>
        <v>463895180.17000002</v>
      </c>
      <c r="O76" s="16">
        <f>O60+O50+O33+O23+O42+O13+O7+O65+O71</f>
        <v>773745269.42000008</v>
      </c>
      <c r="P76" s="16">
        <f>SUM(F76:O76)</f>
        <v>5225206869.25</v>
      </c>
      <c r="R76" s="17"/>
    </row>
    <row r="77" spans="1:18" outlineLevel="2">
      <c r="B77" s="6" t="s">
        <v>144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2">
        <f t="shared" si="38"/>
        <v>0</v>
      </c>
    </row>
    <row r="78" spans="1:18" outlineLevel="2">
      <c r="B78" s="19" t="s">
        <v>145</v>
      </c>
      <c r="C78" s="20">
        <f t="shared" ref="C78:G78" si="41">C79+C80</f>
        <v>0</v>
      </c>
      <c r="D78" s="20">
        <f t="shared" si="41"/>
        <v>0</v>
      </c>
      <c r="E78" s="20">
        <f t="shared" ref="E78" si="42">E79+E80</f>
        <v>0</v>
      </c>
      <c r="F78" s="20">
        <f t="shared" si="41"/>
        <v>0</v>
      </c>
      <c r="G78" s="20">
        <f t="shared" si="41"/>
        <v>0</v>
      </c>
      <c r="H78" s="20">
        <f t="shared" ref="H78:I78" si="43">H79+H80</f>
        <v>0</v>
      </c>
      <c r="I78" s="20">
        <f t="shared" si="43"/>
        <v>0</v>
      </c>
      <c r="J78" s="20">
        <f t="shared" ref="J78:K78" si="44">J79+J80</f>
        <v>0</v>
      </c>
      <c r="K78" s="20">
        <f t="shared" si="44"/>
        <v>0</v>
      </c>
      <c r="L78" s="20">
        <f t="shared" ref="L78:M78" si="45">L79+L80</f>
        <v>0</v>
      </c>
      <c r="M78" s="20">
        <f t="shared" si="45"/>
        <v>0</v>
      </c>
      <c r="N78" s="20">
        <f t="shared" ref="N78:O78" si="46">N79+N80</f>
        <v>0</v>
      </c>
      <c r="O78" s="20">
        <f t="shared" si="46"/>
        <v>0</v>
      </c>
      <c r="P78" s="12">
        <f t="shared" si="38"/>
        <v>0</v>
      </c>
    </row>
    <row r="79" spans="1:18" ht="31.5" outlineLevel="2">
      <c r="A79" s="1" t="s">
        <v>146</v>
      </c>
      <c r="B79" s="11" t="s">
        <v>147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f t="shared" si="38"/>
        <v>0</v>
      </c>
    </row>
    <row r="80" spans="1:18" ht="31.5" outlineLevel="2">
      <c r="A80" s="1" t="s">
        <v>148</v>
      </c>
      <c r="B80" s="11" t="s">
        <v>149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f t="shared" si="38"/>
        <v>0</v>
      </c>
    </row>
    <row r="81" spans="1:16" outlineLevel="2">
      <c r="B81" s="19" t="s">
        <v>150</v>
      </c>
      <c r="C81" s="20">
        <f t="shared" ref="C81:G81" si="47">C82+C83</f>
        <v>0</v>
      </c>
      <c r="D81" s="20">
        <f t="shared" si="47"/>
        <v>0</v>
      </c>
      <c r="E81" s="20">
        <f t="shared" ref="E81" si="48">E82+E83</f>
        <v>0</v>
      </c>
      <c r="F81" s="20">
        <f t="shared" si="47"/>
        <v>0</v>
      </c>
      <c r="G81" s="20">
        <f t="shared" si="47"/>
        <v>0</v>
      </c>
      <c r="H81" s="20">
        <f t="shared" ref="H81:I81" si="49">H82+H83</f>
        <v>0</v>
      </c>
      <c r="I81" s="20">
        <f t="shared" si="49"/>
        <v>0</v>
      </c>
      <c r="J81" s="20">
        <f t="shared" ref="J81:K81" si="50">J82+J83</f>
        <v>0</v>
      </c>
      <c r="K81" s="20">
        <f t="shared" si="50"/>
        <v>0</v>
      </c>
      <c r="L81" s="20">
        <f t="shared" ref="L81:M81" si="51">L82+L83</f>
        <v>0</v>
      </c>
      <c r="M81" s="20">
        <f t="shared" si="51"/>
        <v>0</v>
      </c>
      <c r="N81" s="20">
        <f t="shared" ref="N81:O81" si="52">N82+N83</f>
        <v>0</v>
      </c>
      <c r="O81" s="20">
        <f t="shared" si="52"/>
        <v>0</v>
      </c>
      <c r="P81" s="12">
        <f t="shared" si="38"/>
        <v>0</v>
      </c>
    </row>
    <row r="82" spans="1:16" outlineLevel="2">
      <c r="A82" s="1" t="s">
        <v>151</v>
      </c>
      <c r="B82" s="11" t="s">
        <v>152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f t="shared" si="38"/>
        <v>0</v>
      </c>
    </row>
    <row r="83" spans="1:16" outlineLevel="2">
      <c r="A83" s="1" t="s">
        <v>153</v>
      </c>
      <c r="B83" s="11" t="s">
        <v>154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f t="shared" si="38"/>
        <v>0</v>
      </c>
    </row>
    <row r="84" spans="1:16" outlineLevel="2">
      <c r="B84" s="19" t="s">
        <v>155</v>
      </c>
      <c r="C84" s="21">
        <f t="shared" ref="C84:O84" si="53">C85</f>
        <v>0</v>
      </c>
      <c r="D84" s="21">
        <f t="shared" si="53"/>
        <v>0</v>
      </c>
      <c r="E84" s="21">
        <f t="shared" si="53"/>
        <v>0</v>
      </c>
      <c r="F84" s="21">
        <f t="shared" si="53"/>
        <v>0</v>
      </c>
      <c r="G84" s="21">
        <f t="shared" si="53"/>
        <v>0</v>
      </c>
      <c r="H84" s="21">
        <f t="shared" si="53"/>
        <v>0</v>
      </c>
      <c r="I84" s="21">
        <f t="shared" si="53"/>
        <v>0</v>
      </c>
      <c r="J84" s="21">
        <f t="shared" si="53"/>
        <v>0</v>
      </c>
      <c r="K84" s="21">
        <f t="shared" si="53"/>
        <v>0</v>
      </c>
      <c r="L84" s="21">
        <f t="shared" si="53"/>
        <v>0</v>
      </c>
      <c r="M84" s="21">
        <f t="shared" si="53"/>
        <v>0</v>
      </c>
      <c r="N84" s="21">
        <f t="shared" si="53"/>
        <v>0</v>
      </c>
      <c r="O84" s="21">
        <f t="shared" si="53"/>
        <v>0</v>
      </c>
      <c r="P84" s="12">
        <f t="shared" si="38"/>
        <v>0</v>
      </c>
    </row>
    <row r="85" spans="1:16" ht="31.5" outlineLevel="2">
      <c r="A85" s="1" t="s">
        <v>156</v>
      </c>
      <c r="B85" s="11" t="s">
        <v>157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f t="shared" si="38"/>
        <v>0</v>
      </c>
    </row>
    <row r="86" spans="1:16" outlineLevel="2">
      <c r="B86" s="22" t="s">
        <v>158</v>
      </c>
      <c r="C86" s="23">
        <f t="shared" ref="C86:D86" si="54">C77</f>
        <v>0</v>
      </c>
      <c r="D86" s="23">
        <f t="shared" si="54"/>
        <v>0</v>
      </c>
      <c r="E86" s="23">
        <f t="shared" ref="E86" si="55">E77</f>
        <v>0</v>
      </c>
      <c r="F86" s="23">
        <f t="shared" ref="F86:K86" si="56">F77</f>
        <v>0</v>
      </c>
      <c r="G86" s="23">
        <f t="shared" si="56"/>
        <v>0</v>
      </c>
      <c r="H86" s="23">
        <f t="shared" si="56"/>
        <v>0</v>
      </c>
      <c r="I86" s="23">
        <f t="shared" si="56"/>
        <v>0</v>
      </c>
      <c r="J86" s="23">
        <f t="shared" si="56"/>
        <v>0</v>
      </c>
      <c r="K86" s="23">
        <f t="shared" si="56"/>
        <v>0</v>
      </c>
      <c r="L86" s="23">
        <f t="shared" ref="L86:M86" si="57">L77</f>
        <v>0</v>
      </c>
      <c r="M86" s="23">
        <f t="shared" si="57"/>
        <v>0</v>
      </c>
      <c r="N86" s="23">
        <f t="shared" ref="N86:O86" si="58">N77</f>
        <v>0</v>
      </c>
      <c r="O86" s="23">
        <f t="shared" si="58"/>
        <v>0</v>
      </c>
      <c r="P86" s="23">
        <f t="shared" si="38"/>
        <v>0</v>
      </c>
    </row>
    <row r="87" spans="1:16">
      <c r="P87" s="12">
        <f t="shared" si="38"/>
        <v>0</v>
      </c>
    </row>
    <row r="88" spans="1:16" ht="16.5">
      <c r="B88" s="24" t="s">
        <v>159</v>
      </c>
      <c r="C88" s="25">
        <f>C86+C76</f>
        <v>8336626554</v>
      </c>
      <c r="D88" s="25">
        <f>D86+D76</f>
        <v>8336626553.3999996</v>
      </c>
      <c r="E88" s="25">
        <f>E86+E76</f>
        <v>7836616554.6000004</v>
      </c>
      <c r="F88" s="25">
        <f>F86+F76</f>
        <v>23595190.469999999</v>
      </c>
      <c r="G88" s="25">
        <f>G86+G76</f>
        <v>697671958.73000002</v>
      </c>
      <c r="H88" s="25">
        <f t="shared" ref="H88:M88" si="59">H86+H76</f>
        <v>543605394.53999996</v>
      </c>
      <c r="I88" s="25">
        <f t="shared" si="59"/>
        <v>445677396.63</v>
      </c>
      <c r="J88" s="25">
        <f t="shared" si="59"/>
        <v>752670971.37999988</v>
      </c>
      <c r="K88" s="25">
        <f t="shared" si="59"/>
        <v>542214517.05999994</v>
      </c>
      <c r="L88" s="25">
        <f t="shared" si="59"/>
        <v>445811017.09000003</v>
      </c>
      <c r="M88" s="25">
        <f t="shared" si="59"/>
        <v>536319973.75999999</v>
      </c>
      <c r="N88" s="25">
        <f t="shared" ref="N88:O88" si="60">N86+N76</f>
        <v>463895180.17000002</v>
      </c>
      <c r="O88" s="25">
        <f t="shared" si="60"/>
        <v>773745269.42000008</v>
      </c>
      <c r="P88" s="37">
        <f t="shared" si="38"/>
        <v>5225206869.25</v>
      </c>
    </row>
    <row r="89" spans="1:16" s="27" customFormat="1">
      <c r="A89" s="1"/>
      <c r="B89" s="26" t="s">
        <v>160</v>
      </c>
      <c r="C89" s="26"/>
      <c r="D89" s="26"/>
      <c r="E89" s="26"/>
    </row>
    <row r="90" spans="1:16" s="27" customFormat="1">
      <c r="A90" s="1"/>
      <c r="B90" s="26" t="s">
        <v>171</v>
      </c>
      <c r="C90" s="26"/>
      <c r="D90" s="26"/>
      <c r="E90" s="26"/>
    </row>
    <row r="91" spans="1:16" s="27" customFormat="1">
      <c r="A91" s="1"/>
      <c r="B91" s="28" t="s">
        <v>161</v>
      </c>
      <c r="C91" s="28"/>
      <c r="D91" s="28"/>
      <c r="E91" s="28"/>
      <c r="P91" s="29"/>
    </row>
    <row r="92" spans="1:16" s="27" customFormat="1" ht="27.75">
      <c r="A92" s="1"/>
      <c r="B92" s="30" t="s">
        <v>162</v>
      </c>
      <c r="C92" s="28"/>
      <c r="D92" s="28"/>
      <c r="E92" s="28"/>
    </row>
    <row r="93" spans="1:16" s="27" customFormat="1" ht="27.75">
      <c r="A93" s="1"/>
      <c r="B93" s="30" t="s">
        <v>163</v>
      </c>
      <c r="C93" s="28"/>
      <c r="D93" s="28"/>
      <c r="E93" s="28"/>
    </row>
    <row r="94" spans="1:16" s="27" customFormat="1">
      <c r="A94" s="1"/>
      <c r="B94" s="28" t="s">
        <v>164</v>
      </c>
      <c r="C94" s="28"/>
      <c r="D94" s="28"/>
      <c r="E94" s="28"/>
    </row>
    <row r="95" spans="1:16" s="27" customFormat="1">
      <c r="A95" s="1"/>
      <c r="B95" s="28" t="s">
        <v>165</v>
      </c>
      <c r="C95" s="28"/>
      <c r="D95" s="28"/>
      <c r="E95" s="28"/>
    </row>
    <row r="96" spans="1:16" s="27" customFormat="1" ht="27.75">
      <c r="A96" s="1"/>
      <c r="B96" s="30" t="s">
        <v>166</v>
      </c>
      <c r="C96" s="28"/>
      <c r="D96" s="28"/>
      <c r="E96" s="28"/>
    </row>
    <row r="97" spans="1:16" s="27" customFormat="1">
      <c r="A97" s="1"/>
      <c r="B97" s="28" t="s">
        <v>167</v>
      </c>
      <c r="C97" s="28"/>
      <c r="D97" s="28"/>
      <c r="E97" s="28"/>
    </row>
    <row r="98" spans="1:16">
      <c r="B98" s="42"/>
      <c r="C98" s="42"/>
      <c r="D98" s="42"/>
      <c r="E98" s="42"/>
      <c r="F98" s="42"/>
      <c r="G98" s="31"/>
      <c r="H98" s="31"/>
      <c r="I98" s="31"/>
      <c r="J98" s="31"/>
      <c r="K98" s="31"/>
      <c r="L98" s="31"/>
      <c r="M98" s="34"/>
      <c r="N98" s="35"/>
      <c r="O98" s="36"/>
      <c r="P98" s="31"/>
    </row>
    <row r="99" spans="1:16">
      <c r="B99" s="32"/>
      <c r="C99" s="32"/>
      <c r="D99" s="32"/>
      <c r="E99" s="32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</row>
    <row r="100" spans="1:16">
      <c r="B100" s="32"/>
      <c r="C100" s="32"/>
      <c r="D100" s="32"/>
      <c r="E100" s="32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</row>
    <row r="101" spans="1:16">
      <c r="B101" s="32"/>
      <c r="C101" s="32"/>
      <c r="D101" s="32"/>
      <c r="E101" s="32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</row>
    <row r="102" spans="1:16">
      <c r="B102" s="32"/>
      <c r="C102" s="32"/>
      <c r="D102" s="32"/>
      <c r="E102" s="32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</row>
    <row r="103" spans="1:16">
      <c r="B103" s="32"/>
      <c r="C103" s="32"/>
      <c r="D103" s="32"/>
      <c r="E103" s="32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</row>
    <row r="104" spans="1:16">
      <c r="B104" s="32"/>
      <c r="C104" s="32"/>
      <c r="D104" s="32"/>
      <c r="E104" s="32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</row>
    <row r="105" spans="1:16">
      <c r="B105" s="32"/>
      <c r="C105" s="32"/>
      <c r="D105" s="32"/>
      <c r="E105" s="32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</row>
    <row r="106" spans="1:16">
      <c r="B106" s="32"/>
      <c r="C106" s="32"/>
      <c r="D106" s="32"/>
      <c r="E106" s="32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</row>
    <row r="107" spans="1:16">
      <c r="B107" s="32"/>
      <c r="C107" s="32"/>
      <c r="D107" s="32"/>
      <c r="E107" s="32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</row>
    <row r="108" spans="1:16">
      <c r="B108" s="32"/>
      <c r="C108" s="32"/>
      <c r="D108" s="32"/>
      <c r="E108" s="32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</row>
    <row r="109" spans="1:16">
      <c r="B109" s="32"/>
      <c r="C109" s="32"/>
      <c r="D109" s="32"/>
      <c r="E109" s="32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</row>
    <row r="110" spans="1:16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</row>
    <row r="111" spans="1:16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</row>
  </sheetData>
  <mergeCells count="5">
    <mergeCell ref="B1:P1"/>
    <mergeCell ref="B2:P2"/>
    <mergeCell ref="B3:P3"/>
    <mergeCell ref="B4:P4"/>
    <mergeCell ref="B98:F98"/>
  </mergeCells>
  <pageMargins left="0.23622047244094491" right="0.23622047244094491" top="0.74803149606299213" bottom="0.74803149606299213" header="0.31496062992125984" footer="0.31496062992125984"/>
  <pageSetup scale="36" orientation="landscape" r:id="rId1"/>
  <rowBreaks count="1" manualBreakCount="1">
    <brk id="69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Martinez</dc:creator>
  <cp:keywords/>
  <dc:description/>
  <cp:lastModifiedBy>Maira Lara</cp:lastModifiedBy>
  <cp:revision/>
  <cp:lastPrinted>2022-11-02T23:29:35Z</cp:lastPrinted>
  <dcterms:created xsi:type="dcterms:W3CDTF">2022-03-09T15:01:24Z</dcterms:created>
  <dcterms:modified xsi:type="dcterms:W3CDTF">2022-11-22T16:49:31Z</dcterms:modified>
  <cp:category/>
  <cp:contentStatus/>
</cp:coreProperties>
</file>