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AIPI USER\Desktop\Información Transparencia\Informes Transparencia 2018\"/>
    </mc:Choice>
  </mc:AlternateContent>
  <bookViews>
    <workbookView xWindow="0" yWindow="0" windowWidth="9825" windowHeight="7500" activeTab="2"/>
  </bookViews>
  <sheets>
    <sheet name="Hoja1" sheetId="1" r:id="rId1"/>
    <sheet name="Gastos Operativos 2018" sheetId="2" r:id="rId2"/>
    <sheet name="Hoja3" sheetId="3" r:id="rId3"/>
  </sheets>
  <definedNames>
    <definedName name="_xlnm.Print_Area" localSheetId="1">'Gastos Operativos 2018'!$A$1:$J$437</definedName>
    <definedName name="_xlnm.Print_Area" localSheetId="2">Hoja3!$A$1:$E$315</definedName>
    <definedName name="_xlnm.Print_Titles" localSheetId="1">'Gastos Operativos 2018'!$1:$5</definedName>
    <definedName name="_xlnm.Print_Titles" localSheetId="2">Hoja3!$1:$4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2" i="3" l="1"/>
  <c r="E267" i="3" l="1"/>
  <c r="E265" i="3" s="1"/>
  <c r="E250" i="3" l="1"/>
  <c r="E102" i="3"/>
  <c r="E104" i="3"/>
  <c r="E314" i="3"/>
  <c r="E313" i="3" s="1"/>
  <c r="E312" i="3" s="1"/>
  <c r="E310" i="3"/>
  <c r="E308" i="3"/>
  <c r="E305" i="3"/>
  <c r="E303" i="3"/>
  <c r="E300" i="3"/>
  <c r="E299" i="3" s="1"/>
  <c r="E297" i="3"/>
  <c r="E295" i="3"/>
  <c r="E293" i="3"/>
  <c r="E291" i="3"/>
  <c r="E289" i="3"/>
  <c r="E287" i="3"/>
  <c r="E284" i="3"/>
  <c r="E282" i="3"/>
  <c r="E280" i="3"/>
  <c r="E278" i="3"/>
  <c r="E276" i="3"/>
  <c r="E271" i="3"/>
  <c r="E263" i="3"/>
  <c r="E261" i="3"/>
  <c r="E259" i="3"/>
  <c r="E257" i="3"/>
  <c r="E255" i="3"/>
  <c r="E248" i="3"/>
  <c r="E246" i="3"/>
  <c r="E244" i="3"/>
  <c r="E242" i="3"/>
  <c r="E240" i="3"/>
  <c r="E238" i="3"/>
  <c r="E236" i="3"/>
  <c r="E231" i="3"/>
  <c r="E225" i="3"/>
  <c r="E222" i="3"/>
  <c r="E218" i="3"/>
  <c r="E214" i="3"/>
  <c r="E208" i="3"/>
  <c r="E224" i="3" l="1"/>
  <c r="E275" i="3"/>
  <c r="E286" i="3"/>
  <c r="E302" i="3"/>
  <c r="E235" i="3"/>
  <c r="E207" i="3"/>
  <c r="E254" i="3"/>
  <c r="E253" i="3" l="1"/>
  <c r="E204" i="3"/>
  <c r="E200" i="3"/>
  <c r="E198" i="3"/>
  <c r="E196" i="3"/>
  <c r="E193" i="3"/>
  <c r="E192" i="3" s="1"/>
  <c r="E190" i="3"/>
  <c r="E188" i="3"/>
  <c r="E186" i="3"/>
  <c r="E184" i="3"/>
  <c r="E182" i="3"/>
  <c r="E180" i="3"/>
  <c r="E177" i="3"/>
  <c r="E175" i="3"/>
  <c r="E173" i="3"/>
  <c r="E171" i="3"/>
  <c r="E168" i="3"/>
  <c r="E166" i="3"/>
  <c r="E160" i="3"/>
  <c r="E153" i="3"/>
  <c r="E147" i="3"/>
  <c r="E143" i="3"/>
  <c r="E141" i="3"/>
  <c r="E139" i="3"/>
  <c r="E137" i="3"/>
  <c r="E134" i="3"/>
  <c r="E127" i="3"/>
  <c r="E121" i="3"/>
  <c r="E118" i="3"/>
  <c r="E116" i="3"/>
  <c r="E114" i="3"/>
  <c r="E112" i="3"/>
  <c r="E109" i="3"/>
  <c r="E101" i="3" s="1"/>
  <c r="E99" i="3"/>
  <c r="E97" i="3"/>
  <c r="E94" i="3"/>
  <c r="E92" i="3"/>
  <c r="E89" i="3"/>
  <c r="E87" i="3"/>
  <c r="E84" i="3"/>
  <c r="E82" i="3"/>
  <c r="E79" i="3"/>
  <c r="E77" i="3"/>
  <c r="E74" i="3"/>
  <c r="E72" i="3"/>
  <c r="E70" i="3"/>
  <c r="E68" i="3"/>
  <c r="E64" i="3"/>
  <c r="E62" i="3"/>
  <c r="E60" i="3"/>
  <c r="E55" i="3"/>
  <c r="E53" i="3"/>
  <c r="E51" i="3"/>
  <c r="E49" i="3"/>
  <c r="E81" i="3" l="1"/>
  <c r="E67" i="3"/>
  <c r="E86" i="3"/>
  <c r="E165" i="3"/>
  <c r="E91" i="3"/>
  <c r="E136" i="3"/>
  <c r="E111" i="3"/>
  <c r="E120" i="3"/>
  <c r="E179" i="3"/>
  <c r="E195" i="3"/>
  <c r="E170" i="3"/>
  <c r="E59" i="3"/>
  <c r="E48" i="3"/>
  <c r="E47" i="3" l="1"/>
  <c r="E164" i="3"/>
  <c r="E66" i="3"/>
  <c r="E17" i="3"/>
  <c r="E41" i="3"/>
  <c r="E39" i="3"/>
  <c r="E37" i="3"/>
  <c r="E34" i="3"/>
  <c r="E33" i="3" s="1"/>
  <c r="E29" i="3"/>
  <c r="E28" i="3" s="1"/>
  <c r="E24" i="3"/>
  <c r="E23" i="3" s="1"/>
  <c r="E19" i="3"/>
  <c r="E15" i="3"/>
  <c r="E11" i="3"/>
  <c r="E9" i="3"/>
  <c r="E46" i="3" l="1"/>
  <c r="E8" i="3"/>
  <c r="E36" i="3"/>
  <c r="E7" i="1"/>
  <c r="B10" i="1"/>
  <c r="E10" i="1" s="1"/>
  <c r="B15" i="1"/>
  <c r="E15" i="1" s="1"/>
  <c r="B14" i="1"/>
  <c r="E14" i="1" s="1"/>
  <c r="B17" i="1"/>
  <c r="E17" i="1" s="1"/>
  <c r="B16" i="1"/>
  <c r="E16" i="1" s="1"/>
  <c r="B11" i="1"/>
  <c r="E11" i="1" s="1"/>
  <c r="B7" i="1"/>
  <c r="B5" i="1"/>
  <c r="E5" i="1" s="1"/>
  <c r="B13" i="1"/>
  <c r="E13" i="1" s="1"/>
  <c r="B9" i="1"/>
  <c r="E9" i="1" s="1"/>
  <c r="B8" i="1"/>
  <c r="E8" i="1" s="1"/>
  <c r="B12" i="1"/>
  <c r="E12" i="1" s="1"/>
  <c r="B6" i="1"/>
  <c r="E6" i="1" s="1"/>
  <c r="E19" i="1" l="1"/>
  <c r="B19" i="1"/>
  <c r="E45" i="3"/>
  <c r="E7" i="3"/>
  <c r="E6" i="3" l="1"/>
</calcChain>
</file>

<file path=xl/sharedStrings.xml><?xml version="1.0" encoding="utf-8"?>
<sst xmlns="http://schemas.openxmlformats.org/spreadsheetml/2006/main" count="1812" uniqueCount="789">
  <si>
    <t>2.2.3</t>
  </si>
  <si>
    <t>2.2.4</t>
  </si>
  <si>
    <t>2.2.8</t>
  </si>
  <si>
    <t>2.3.2</t>
  </si>
  <si>
    <t>2.3.6</t>
  </si>
  <si>
    <t>2.3.7</t>
  </si>
  <si>
    <t>2.2.5</t>
  </si>
  <si>
    <t>2.2.7</t>
  </si>
  <si>
    <t>2.3.9</t>
  </si>
  <si>
    <t>2.3.3</t>
  </si>
  <si>
    <t>2.2.2</t>
  </si>
  <si>
    <t>2.3.1</t>
  </si>
  <si>
    <t>2.3.5</t>
  </si>
  <si>
    <t>Regularizar</t>
  </si>
  <si>
    <t>Cuota</t>
  </si>
  <si>
    <t>Faltante</t>
  </si>
  <si>
    <t>#</t>
  </si>
  <si>
    <t>Institucional</t>
  </si>
  <si>
    <t>Programática</t>
  </si>
  <si>
    <t>Sub-Función</t>
  </si>
  <si>
    <t>Fuente Fin</t>
  </si>
  <si>
    <t>Fuente Esp</t>
  </si>
  <si>
    <t>Org Fin</t>
  </si>
  <si>
    <t>Inst Recp</t>
  </si>
  <si>
    <t>Cuenta Presupuestaria</t>
  </si>
  <si>
    <t>Valor</t>
  </si>
  <si>
    <t>Total Formulado</t>
  </si>
  <si>
    <t>12.02.00.0002</t>
  </si>
  <si>
    <r>
      <t>4.4.01</t>
    </r>
    <r>
      <rPr>
        <sz val="12"/>
        <color rgb="FF1673BA"/>
        <rFont val="Arial"/>
        <family val="2"/>
      </rPr>
      <t>-Educación inicial</t>
    </r>
  </si>
  <si>
    <r>
      <t>2.1.1.1</t>
    </r>
    <r>
      <rPr>
        <sz val="12"/>
        <color rgb="FF1673BA"/>
        <rFont val="Arial"/>
        <family val="2"/>
      </rPr>
      <t>-Remuneraciones al personal fijo</t>
    </r>
  </si>
  <si>
    <t>Sub-Total Formulado : 1,355,937,666 </t>
  </si>
  <si>
    <r>
      <t>2.1.1.1.01</t>
    </r>
    <r>
      <rPr>
        <sz val="12"/>
        <color rgb="FF1673BA"/>
        <rFont val="Arial"/>
        <family val="2"/>
      </rPr>
      <t>-Sueldos fijos</t>
    </r>
  </si>
  <si>
    <r>
      <t>2.1.1.3</t>
    </r>
    <r>
      <rPr>
        <sz val="12"/>
        <color rgb="FF1673BA"/>
        <rFont val="Arial"/>
        <family val="2"/>
      </rPr>
      <t>-Sueldos al personal fijo en trámite de pensiones</t>
    </r>
  </si>
  <si>
    <t>Sub-Total Formulado : 846,394 </t>
  </si>
  <si>
    <r>
      <t>2.1.1.3.01</t>
    </r>
    <r>
      <rPr>
        <sz val="12"/>
        <color rgb="FF1673BA"/>
        <rFont val="Arial"/>
        <family val="2"/>
      </rPr>
      <t>-Sueldos al personal fijo en trámite de pensiones</t>
    </r>
  </si>
  <si>
    <r>
      <t>2.1.1.4</t>
    </r>
    <r>
      <rPr>
        <sz val="12"/>
        <color rgb="FF1673BA"/>
        <rFont val="Arial"/>
        <family val="2"/>
      </rPr>
      <t>-Sueldo anual no.13</t>
    </r>
  </si>
  <si>
    <t>Sub-Total Formulado : 112,994,805 </t>
  </si>
  <si>
    <r>
      <t>2.1.1.4.01</t>
    </r>
    <r>
      <rPr>
        <sz val="12"/>
        <color rgb="FF1673BA"/>
        <rFont val="Arial"/>
        <family val="2"/>
      </rPr>
      <t>-Sueldo Anual No. 13</t>
    </r>
  </si>
  <si>
    <r>
      <t>2.1.1.5</t>
    </r>
    <r>
      <rPr>
        <sz val="12"/>
        <color rgb="FF1673BA"/>
        <rFont val="Arial"/>
        <family val="2"/>
      </rPr>
      <t>-Prestaciones económicas</t>
    </r>
  </si>
  <si>
    <t>Sub-Total Formulado : 3,749,840 </t>
  </si>
  <si>
    <r>
      <t>2.1.1.5.04</t>
    </r>
    <r>
      <rPr>
        <sz val="12"/>
        <color rgb="FF1673BA"/>
        <rFont val="Arial"/>
        <family val="2"/>
      </rPr>
      <t>-Proporción de vacaciones no disfrutadas</t>
    </r>
  </si>
  <si>
    <r>
      <t>2.1.1.5.03</t>
    </r>
    <r>
      <rPr>
        <sz val="12"/>
        <color rgb="FF1673BA"/>
        <rFont val="Arial"/>
        <family val="2"/>
      </rPr>
      <t>-Prestación laboral por desvinculación</t>
    </r>
  </si>
  <si>
    <r>
      <t>2.1.1.5.01</t>
    </r>
    <r>
      <rPr>
        <sz val="12"/>
        <color rgb="FF1673BA"/>
        <rFont val="Arial"/>
        <family val="2"/>
      </rPr>
      <t>-Prestaciones económicas</t>
    </r>
  </si>
  <si>
    <r>
      <t>2.1.5.1</t>
    </r>
    <r>
      <rPr>
        <sz val="12"/>
        <color rgb="FF1673BA"/>
        <rFont val="Arial"/>
        <family val="2"/>
      </rPr>
      <t>-Contribuciones al seguro de salud</t>
    </r>
  </si>
  <si>
    <t>Sub-Total Formulado : 96,135,981 </t>
  </si>
  <si>
    <r>
      <t>2.1.5.1.01</t>
    </r>
    <r>
      <rPr>
        <sz val="12"/>
        <color rgb="FF1673BA"/>
        <rFont val="Arial"/>
        <family val="2"/>
      </rPr>
      <t>-Contribuciones al seguro de salud</t>
    </r>
  </si>
  <si>
    <r>
      <t>2.1.5.2</t>
    </r>
    <r>
      <rPr>
        <sz val="12"/>
        <color rgb="FF1673BA"/>
        <rFont val="Arial"/>
        <family val="2"/>
      </rPr>
      <t>-Contribuciones al seguro de pensiones</t>
    </r>
  </si>
  <si>
    <t>Sub-Total Formulado : 96,271,574 </t>
  </si>
  <si>
    <r>
      <t>2.1.5.2.01</t>
    </r>
    <r>
      <rPr>
        <sz val="12"/>
        <color rgb="FF1673BA"/>
        <rFont val="Arial"/>
        <family val="2"/>
      </rPr>
      <t>-Contribuciones al seguro de pensiones</t>
    </r>
  </si>
  <si>
    <r>
      <t>2.1.5.3</t>
    </r>
    <r>
      <rPr>
        <sz val="12"/>
        <color rgb="FF1673BA"/>
        <rFont val="Arial"/>
        <family val="2"/>
      </rPr>
      <t>-Contribuciones al seguro de riesgo laboral</t>
    </r>
  </si>
  <si>
    <t>Sub-Total Formulado : 14,915,314 </t>
  </si>
  <si>
    <r>
      <t>2.1.5.3.01</t>
    </r>
    <r>
      <rPr>
        <sz val="12"/>
        <color rgb="FF1673BA"/>
        <rFont val="Arial"/>
        <family val="2"/>
      </rPr>
      <t>-Contribuciones al seguro de riesgo laboral</t>
    </r>
  </si>
  <si>
    <r>
      <t>2.2.1.1</t>
    </r>
    <r>
      <rPr>
        <sz val="12"/>
        <color rgb="FF1673BA"/>
        <rFont val="Arial"/>
        <family val="2"/>
      </rPr>
      <t>-Radiocomunicación</t>
    </r>
  </si>
  <si>
    <t>Sub-Total Formulado : 1,000,000 </t>
  </si>
  <si>
    <r>
      <t>2.2.1.1.01</t>
    </r>
    <r>
      <rPr>
        <sz val="12"/>
        <color rgb="FF1673BA"/>
        <rFont val="Arial"/>
        <family val="2"/>
      </rPr>
      <t>-Radiocomunicación</t>
    </r>
  </si>
  <si>
    <r>
      <t>2.2.1.3</t>
    </r>
    <r>
      <rPr>
        <sz val="12"/>
        <color rgb="FF1673BA"/>
        <rFont val="Arial"/>
        <family val="2"/>
      </rPr>
      <t>-Teléfono local</t>
    </r>
  </si>
  <si>
    <t>Sub-Total Formulado : 30,000,000 </t>
  </si>
  <si>
    <r>
      <t>2.2.1.3.01</t>
    </r>
    <r>
      <rPr>
        <sz val="12"/>
        <color rgb="FF1673BA"/>
        <rFont val="Arial"/>
        <family val="2"/>
      </rPr>
      <t>-Teléfono local</t>
    </r>
  </si>
  <si>
    <r>
      <t>2.2.1.5</t>
    </r>
    <r>
      <rPr>
        <sz val="12"/>
        <color rgb="FF1673BA"/>
        <rFont val="Arial"/>
        <family val="2"/>
      </rPr>
      <t>-Servicio de internet y televisión por cable</t>
    </r>
  </si>
  <si>
    <t>Sub-Total Formulado : 15,000,000 </t>
  </si>
  <si>
    <r>
      <t>2.2.1.5.01</t>
    </r>
    <r>
      <rPr>
        <sz val="12"/>
        <color rgb="FF1673BA"/>
        <rFont val="Arial"/>
        <family val="2"/>
      </rPr>
      <t>-Servicio de internet y televisión por cable</t>
    </r>
  </si>
  <si>
    <r>
      <t>2.2.1.6</t>
    </r>
    <r>
      <rPr>
        <sz val="12"/>
        <color rgb="FF1673BA"/>
        <rFont val="Arial"/>
        <family val="2"/>
      </rPr>
      <t>-Electricidad</t>
    </r>
  </si>
  <si>
    <t>Sub-Total Formulado : 16,000,000 </t>
  </si>
  <si>
    <r>
      <t>2.2.1.6.01</t>
    </r>
    <r>
      <rPr>
        <sz val="12"/>
        <color rgb="FF1673BA"/>
        <rFont val="Arial"/>
        <family val="2"/>
      </rPr>
      <t>-Energía eléctrica</t>
    </r>
  </si>
  <si>
    <r>
      <t>2.2.1.6.02</t>
    </r>
    <r>
      <rPr>
        <sz val="12"/>
        <color rgb="FF1673BA"/>
        <rFont val="Arial"/>
        <family val="2"/>
      </rPr>
      <t>-Electricidad no cortable</t>
    </r>
  </si>
  <si>
    <r>
      <t>2.2.1.7</t>
    </r>
    <r>
      <rPr>
        <sz val="12"/>
        <color rgb="FF1673BA"/>
        <rFont val="Arial"/>
        <family val="2"/>
      </rPr>
      <t>-Agua</t>
    </r>
  </si>
  <si>
    <t>Sub-Total Formulado : 3,000,000 </t>
  </si>
  <si>
    <r>
      <t>2.2.1.7.01</t>
    </r>
    <r>
      <rPr>
        <sz val="12"/>
        <color rgb="FF1673BA"/>
        <rFont val="Arial"/>
        <family val="2"/>
      </rPr>
      <t>-Agua</t>
    </r>
  </si>
  <si>
    <r>
      <t>2.2.1.8</t>
    </r>
    <r>
      <rPr>
        <sz val="12"/>
        <color rgb="FF1673BA"/>
        <rFont val="Arial"/>
        <family val="2"/>
      </rPr>
      <t>-Recolección de residuos</t>
    </r>
  </si>
  <si>
    <t>Sub-Total Formulado : 700,000 </t>
  </si>
  <si>
    <r>
      <t>2.2.1.8.01</t>
    </r>
    <r>
      <rPr>
        <sz val="12"/>
        <color rgb="FF1673BA"/>
        <rFont val="Arial"/>
        <family val="2"/>
      </rPr>
      <t>-Recolección de residuos</t>
    </r>
  </si>
  <si>
    <r>
      <t>2.2.2.1</t>
    </r>
    <r>
      <rPr>
        <sz val="12"/>
        <color rgb="FF1673BA"/>
        <rFont val="Arial"/>
        <family val="2"/>
      </rPr>
      <t>-Publicidad y propaganda</t>
    </r>
  </si>
  <si>
    <t>Sub-Total Formulado : 20,000,000 </t>
  </si>
  <si>
    <r>
      <t>2.2.2.1.01</t>
    </r>
    <r>
      <rPr>
        <sz val="12"/>
        <color rgb="FF1673BA"/>
        <rFont val="Arial"/>
        <family val="2"/>
      </rPr>
      <t>-Publicidad y propaganda</t>
    </r>
  </si>
  <si>
    <r>
      <t>2.2.2.2</t>
    </r>
    <r>
      <rPr>
        <sz val="12"/>
        <color rgb="FF1673BA"/>
        <rFont val="Arial"/>
        <family val="2"/>
      </rPr>
      <t>-Impresión y encuadernación</t>
    </r>
  </si>
  <si>
    <r>
      <t>2.2.2.2.01</t>
    </r>
    <r>
      <rPr>
        <sz val="12"/>
        <color rgb="FF1673BA"/>
        <rFont val="Arial"/>
        <family val="2"/>
      </rPr>
      <t>-Impresión y encuadernación</t>
    </r>
  </si>
  <si>
    <r>
      <t>2.2.3.1</t>
    </r>
    <r>
      <rPr>
        <sz val="12"/>
        <color rgb="FF1673BA"/>
        <rFont val="Arial"/>
        <family val="2"/>
      </rPr>
      <t>-Viáticos dentro del país</t>
    </r>
  </si>
  <si>
    <r>
      <t>2.2.3.1.01</t>
    </r>
    <r>
      <rPr>
        <sz val="12"/>
        <color rgb="FF1673BA"/>
        <rFont val="Arial"/>
        <family val="2"/>
      </rPr>
      <t>-Viáticos dentro del país</t>
    </r>
  </si>
  <si>
    <r>
      <t>2.2.3.2</t>
    </r>
    <r>
      <rPr>
        <sz val="12"/>
        <color rgb="FF1673BA"/>
        <rFont val="Arial"/>
        <family val="2"/>
      </rPr>
      <t>-Viáticos fuera del país</t>
    </r>
  </si>
  <si>
    <r>
      <t>2.2.3.2.01</t>
    </r>
    <r>
      <rPr>
        <sz val="12"/>
        <color rgb="FF1673BA"/>
        <rFont val="Arial"/>
        <family val="2"/>
      </rPr>
      <t>-Viaticos fuera del país</t>
    </r>
  </si>
  <si>
    <r>
      <t>2.2.4.1</t>
    </r>
    <r>
      <rPr>
        <sz val="12"/>
        <color rgb="FF1673BA"/>
        <rFont val="Arial"/>
        <family val="2"/>
      </rPr>
      <t>-Pasajes</t>
    </r>
  </si>
  <si>
    <t>Sub-Total Formulado : 12,000,000 </t>
  </si>
  <si>
    <r>
      <t>2.2.4.1.01</t>
    </r>
    <r>
      <rPr>
        <sz val="12"/>
        <color rgb="FF1673BA"/>
        <rFont val="Arial"/>
        <family val="2"/>
      </rPr>
      <t>-Pasajes</t>
    </r>
  </si>
  <si>
    <r>
      <t>2.2.4.2</t>
    </r>
    <r>
      <rPr>
        <sz val="12"/>
        <color rgb="FF1673BA"/>
        <rFont val="Arial"/>
        <family val="2"/>
      </rPr>
      <t>-Fletes</t>
    </r>
  </si>
  <si>
    <t>Sub-Total Formulado : 500,000 </t>
  </si>
  <si>
    <r>
      <t>2.2.4.2.01</t>
    </r>
    <r>
      <rPr>
        <sz val="12"/>
        <color rgb="FF1673BA"/>
        <rFont val="Arial"/>
        <family val="2"/>
      </rPr>
      <t>-Fletes</t>
    </r>
  </si>
  <si>
    <r>
      <t>2.2.4.3</t>
    </r>
    <r>
      <rPr>
        <sz val="12"/>
        <color rgb="FF1673BA"/>
        <rFont val="Arial"/>
        <family val="2"/>
      </rPr>
      <t>-Almacenaje</t>
    </r>
  </si>
  <si>
    <r>
      <t>2.2.4.3.01</t>
    </r>
    <r>
      <rPr>
        <sz val="12"/>
        <color rgb="FF1673BA"/>
        <rFont val="Arial"/>
        <family val="2"/>
      </rPr>
      <t>-Almacenaje</t>
    </r>
  </si>
  <si>
    <r>
      <t>2.2.4.4</t>
    </r>
    <r>
      <rPr>
        <sz val="12"/>
        <color rgb="FF1673BA"/>
        <rFont val="Arial"/>
        <family val="2"/>
      </rPr>
      <t>-Peaje</t>
    </r>
  </si>
  <si>
    <r>
      <t>2.2.4.4.01</t>
    </r>
    <r>
      <rPr>
        <sz val="12"/>
        <color rgb="FF1673BA"/>
        <rFont val="Arial"/>
        <family val="2"/>
      </rPr>
      <t>-Peaje</t>
    </r>
  </si>
  <si>
    <r>
      <t>2.2.5.1</t>
    </r>
    <r>
      <rPr>
        <sz val="12"/>
        <color rgb="FF1673BA"/>
        <rFont val="Arial"/>
        <family val="2"/>
      </rPr>
      <t>-Alquileres y rentas de edificios y locales</t>
    </r>
  </si>
  <si>
    <t>Sub-Total Formulado : 120,000,000 </t>
  </si>
  <si>
    <r>
      <t>2.2.5.1.01</t>
    </r>
    <r>
      <rPr>
        <sz val="12"/>
        <color rgb="FF1673BA"/>
        <rFont val="Arial"/>
        <family val="2"/>
      </rPr>
      <t>-Alquilleres y rentas de edificios y locales</t>
    </r>
  </si>
  <si>
    <r>
      <t>2.2.5.3</t>
    </r>
    <r>
      <rPr>
        <sz val="12"/>
        <color rgb="FF1673BA"/>
        <rFont val="Arial"/>
        <family val="2"/>
      </rPr>
      <t>-Alquileres de maquinarias y equipos</t>
    </r>
  </si>
  <si>
    <t>Sub-Total Formulado : 2,600,000 </t>
  </si>
  <si>
    <r>
      <t>2.2.5.3.01</t>
    </r>
    <r>
      <rPr>
        <sz val="12"/>
        <color rgb="FF1673BA"/>
        <rFont val="Arial"/>
        <family val="2"/>
      </rPr>
      <t>-Alquiler de equipo educacional</t>
    </r>
  </si>
  <si>
    <r>
      <t>2.2.5.3.02</t>
    </r>
    <r>
      <rPr>
        <sz val="12"/>
        <color rgb="FF1673BA"/>
        <rFont val="Arial"/>
        <family val="2"/>
      </rPr>
      <t>-Alquiler de equipo para computación</t>
    </r>
  </si>
  <si>
    <r>
      <t>2.2.5.3.03</t>
    </r>
    <r>
      <rPr>
        <sz val="12"/>
        <color rgb="FF1673BA"/>
        <rFont val="Arial"/>
        <family val="2"/>
      </rPr>
      <t>-Alquiler de equipo de comunicación</t>
    </r>
  </si>
  <si>
    <r>
      <t>2.2.5.3.04</t>
    </r>
    <r>
      <rPr>
        <sz val="12"/>
        <color rgb="FF1673BA"/>
        <rFont val="Arial"/>
        <family val="2"/>
      </rPr>
      <t>-Alquiler de equipo de oficina y muebles</t>
    </r>
  </si>
  <si>
    <r>
      <t>2.2.5.8</t>
    </r>
    <r>
      <rPr>
        <sz val="12"/>
        <color rgb="FF1673BA"/>
        <rFont val="Arial"/>
        <family val="2"/>
      </rPr>
      <t>-Otros alquileres</t>
    </r>
  </si>
  <si>
    <r>
      <t>2.2.5.8.01</t>
    </r>
    <r>
      <rPr>
        <sz val="12"/>
        <color rgb="FF1673BA"/>
        <rFont val="Arial"/>
        <family val="2"/>
      </rPr>
      <t>-Otros alquileres</t>
    </r>
  </si>
  <si>
    <r>
      <t>2.2.6.1</t>
    </r>
    <r>
      <rPr>
        <sz val="12"/>
        <color rgb="FF1673BA"/>
        <rFont val="Arial"/>
        <family val="2"/>
      </rPr>
      <t>-Seguro de bienes inmuebles</t>
    </r>
  </si>
  <si>
    <r>
      <t>2.2.6.1.01</t>
    </r>
    <r>
      <rPr>
        <sz val="12"/>
        <color rgb="FF1673BA"/>
        <rFont val="Arial"/>
        <family val="2"/>
      </rPr>
      <t>-Seguro de bienes inmuebles e infraestructura</t>
    </r>
  </si>
  <si>
    <r>
      <t>2.2.6.2</t>
    </r>
    <r>
      <rPr>
        <sz val="12"/>
        <color rgb="FF1673BA"/>
        <rFont val="Arial"/>
        <family val="2"/>
      </rPr>
      <t>-Seguro de bienes muebles</t>
    </r>
  </si>
  <si>
    <r>
      <t>2.2.6.2.01</t>
    </r>
    <r>
      <rPr>
        <sz val="12"/>
        <color rgb="FF1673BA"/>
        <rFont val="Arial"/>
        <family val="2"/>
      </rPr>
      <t>-Seguro de bienes muebles</t>
    </r>
  </si>
  <si>
    <r>
      <t>2.2.6.3</t>
    </r>
    <r>
      <rPr>
        <sz val="12"/>
        <color rgb="FF1673BA"/>
        <rFont val="Arial"/>
        <family val="2"/>
      </rPr>
      <t>-Seguros de personas</t>
    </r>
  </si>
  <si>
    <t>Sub-Total Formulado : 25,000,000 </t>
  </si>
  <si>
    <r>
      <t>2.2.6.3.01</t>
    </r>
    <r>
      <rPr>
        <sz val="12"/>
        <color rgb="FF1673BA"/>
        <rFont val="Arial"/>
        <family val="2"/>
      </rPr>
      <t>-Seguros de personas</t>
    </r>
  </si>
  <si>
    <r>
      <t>2.2.6.9</t>
    </r>
    <r>
      <rPr>
        <sz val="12"/>
        <color rgb="FF1673BA"/>
        <rFont val="Arial"/>
        <family val="2"/>
      </rPr>
      <t>-Otros seguros</t>
    </r>
  </si>
  <si>
    <r>
      <t>2.2.6.9.01</t>
    </r>
    <r>
      <rPr>
        <sz val="12"/>
        <color rgb="FF1673BA"/>
        <rFont val="Arial"/>
        <family val="2"/>
      </rPr>
      <t>-Otros seguros</t>
    </r>
  </si>
  <si>
    <r>
      <t>2.2.7.1</t>
    </r>
    <r>
      <rPr>
        <sz val="12"/>
        <color rgb="FF1673BA"/>
        <rFont val="Arial"/>
        <family val="2"/>
      </rPr>
      <t>-Contratación de obras menores</t>
    </r>
  </si>
  <si>
    <t>Sub-Total Formulado : 204,500,000 </t>
  </si>
  <si>
    <r>
      <t>2.2.7.1.01</t>
    </r>
    <r>
      <rPr>
        <sz val="12"/>
        <color rgb="FF1673BA"/>
        <rFont val="Arial"/>
        <family val="2"/>
      </rPr>
      <t>-Obras menores en edificaciones</t>
    </r>
  </si>
  <si>
    <r>
      <t>2.2.7.1.02</t>
    </r>
    <r>
      <rPr>
        <sz val="12"/>
        <color rgb="FF1673BA"/>
        <rFont val="Arial"/>
        <family val="2"/>
      </rPr>
      <t>-Servicios especiales de mantenimiento y reparación</t>
    </r>
  </si>
  <si>
    <r>
      <t>2.2.7.1.04</t>
    </r>
    <r>
      <rPr>
        <sz val="12"/>
        <color rgb="FF1673BA"/>
        <rFont val="Arial"/>
        <family val="2"/>
      </rPr>
      <t>-Mantenimiento y reparación de obras civiles en instalaciones varias</t>
    </r>
  </si>
  <si>
    <r>
      <t>2.2.7.1.06</t>
    </r>
    <r>
      <rPr>
        <sz val="12"/>
        <color rgb="FF1673BA"/>
        <rFont val="Arial"/>
        <family val="2"/>
      </rPr>
      <t>-Instalaciones eléctricas</t>
    </r>
  </si>
  <si>
    <r>
      <t>2.2.7.1.07</t>
    </r>
    <r>
      <rPr>
        <sz val="12"/>
        <color rgb="FF1673BA"/>
        <rFont val="Arial"/>
        <family val="2"/>
      </rPr>
      <t>-Servicios de pintura y derivados con fines de higiene y embellecimiento</t>
    </r>
  </si>
  <si>
    <r>
      <t>2.2.7.2</t>
    </r>
    <r>
      <rPr>
        <sz val="12"/>
        <color rgb="FF1673BA"/>
        <rFont val="Arial"/>
        <family val="2"/>
      </rPr>
      <t>-Mantenimiento y reparación de maquinarias y equipos</t>
    </r>
  </si>
  <si>
    <t>Sub-Total Formulado : 4,200,000 </t>
  </si>
  <si>
    <r>
      <t>2.2.7.2.01</t>
    </r>
    <r>
      <rPr>
        <sz val="12"/>
        <color rgb="FF1673BA"/>
        <rFont val="Arial"/>
        <family val="2"/>
      </rPr>
      <t>-Mantenimiento y reparación de muebles y equipos de oficina</t>
    </r>
  </si>
  <si>
    <r>
      <t>2.2.7.2.02</t>
    </r>
    <r>
      <rPr>
        <sz val="12"/>
        <color rgb="FF1673BA"/>
        <rFont val="Arial"/>
        <family val="2"/>
      </rPr>
      <t>-Mantenimiento y reparación de equipo para computación</t>
    </r>
  </si>
  <si>
    <r>
      <t>2.2.7.2.03</t>
    </r>
    <r>
      <rPr>
        <sz val="12"/>
        <color rgb="FF1673BA"/>
        <rFont val="Arial"/>
        <family val="2"/>
      </rPr>
      <t>-Mantenimiento y reparación de equipo educacional</t>
    </r>
  </si>
  <si>
    <r>
      <t>2.2.7.2.04</t>
    </r>
    <r>
      <rPr>
        <sz val="12"/>
        <color rgb="FF1673BA"/>
        <rFont val="Arial"/>
        <family val="2"/>
      </rPr>
      <t>-Mantenimiento y reparación de equipos sanitarios y de laboratorio</t>
    </r>
  </si>
  <si>
    <r>
      <t>2.2.7.2.05</t>
    </r>
    <r>
      <rPr>
        <sz val="12"/>
        <color rgb="FF1673BA"/>
        <rFont val="Arial"/>
        <family val="2"/>
      </rPr>
      <t>-Mantenimiento y reparación de equipo de comunicación</t>
    </r>
  </si>
  <si>
    <r>
      <t>2.2.7.2.06</t>
    </r>
    <r>
      <rPr>
        <sz val="12"/>
        <color rgb="FF1673BA"/>
        <rFont val="Arial"/>
        <family val="2"/>
      </rPr>
      <t>-Mantenimiento y reparación de equipos de transporte, tracción y elevación</t>
    </r>
  </si>
  <si>
    <r>
      <t>2.2.7.3</t>
    </r>
    <r>
      <rPr>
        <sz val="12"/>
        <color rgb="FF1673BA"/>
        <rFont val="Arial"/>
        <family val="2"/>
      </rPr>
      <t>-Instalaciones temporales</t>
    </r>
  </si>
  <si>
    <r>
      <t>2.2.7.3.01</t>
    </r>
    <r>
      <rPr>
        <sz val="12"/>
        <color rgb="FF1673BA"/>
        <rFont val="Arial"/>
        <family val="2"/>
      </rPr>
      <t>-Instalaciones temporales</t>
    </r>
  </si>
  <si>
    <r>
      <t>2.2.8.1</t>
    </r>
    <r>
      <rPr>
        <sz val="12"/>
        <color rgb="FF1673BA"/>
        <rFont val="Arial"/>
        <family val="2"/>
      </rPr>
      <t>-Gastos judiciales</t>
    </r>
  </si>
  <si>
    <t>Sub-Total Formulado : 1,500,000 </t>
  </si>
  <si>
    <r>
      <t>2.2.8.1.01</t>
    </r>
    <r>
      <rPr>
        <sz val="12"/>
        <color rgb="FF1673BA"/>
        <rFont val="Arial"/>
        <family val="2"/>
      </rPr>
      <t>-Gastos judiciales</t>
    </r>
  </si>
  <si>
    <r>
      <t>2.2.8.2</t>
    </r>
    <r>
      <rPr>
        <sz val="12"/>
        <color rgb="FF1673BA"/>
        <rFont val="Arial"/>
        <family val="2"/>
      </rPr>
      <t>-Comisiones y gastos bancarios</t>
    </r>
  </si>
  <si>
    <r>
      <t>2.2.8.2.01</t>
    </r>
    <r>
      <rPr>
        <sz val="12"/>
        <color rgb="FF1673BA"/>
        <rFont val="Arial"/>
        <family val="2"/>
      </rPr>
      <t>-Comisiones y gastos bancarios</t>
    </r>
  </si>
  <si>
    <r>
      <t>2.2.8.4</t>
    </r>
    <r>
      <rPr>
        <sz val="12"/>
        <color rgb="FF1673BA"/>
        <rFont val="Arial"/>
        <family val="2"/>
      </rPr>
      <t>-Servicios funerarios y gastos conexos</t>
    </r>
  </si>
  <si>
    <r>
      <t>2.2.8.4.01</t>
    </r>
    <r>
      <rPr>
        <sz val="12"/>
        <color rgb="FF1673BA"/>
        <rFont val="Arial"/>
        <family val="2"/>
      </rPr>
      <t>-Servicios funerarios y gastos conexos</t>
    </r>
  </si>
  <si>
    <r>
      <t>2.2.8.5</t>
    </r>
    <r>
      <rPr>
        <sz val="12"/>
        <color rgb="FF1673BA"/>
        <rFont val="Arial"/>
        <family val="2"/>
      </rPr>
      <t>-Fumigación, lavandería, limpieza e higiene</t>
    </r>
  </si>
  <si>
    <t>Sub-Total Formulado : 13,000,000 </t>
  </si>
  <si>
    <r>
      <t>2.2.8.5.01</t>
    </r>
    <r>
      <rPr>
        <sz val="12"/>
        <color rgb="FF1673BA"/>
        <rFont val="Arial"/>
        <family val="2"/>
      </rPr>
      <t>-Fumigación</t>
    </r>
  </si>
  <si>
    <r>
      <t>2.2.8.5.02</t>
    </r>
    <r>
      <rPr>
        <sz val="12"/>
        <color rgb="FF1673BA"/>
        <rFont val="Arial"/>
        <family val="2"/>
      </rPr>
      <t>-Lavandería</t>
    </r>
  </si>
  <si>
    <r>
      <t>2.2.8.5.03</t>
    </r>
    <r>
      <rPr>
        <sz val="12"/>
        <color rgb="FF1673BA"/>
        <rFont val="Arial"/>
        <family val="2"/>
      </rPr>
      <t>-Limpieza e higiene</t>
    </r>
  </si>
  <si>
    <r>
      <t>2.2.8.6</t>
    </r>
    <r>
      <rPr>
        <sz val="12"/>
        <color rgb="FF1673BA"/>
        <rFont val="Arial"/>
        <family val="2"/>
      </rPr>
      <t>-Organización de eventos y festividades</t>
    </r>
  </si>
  <si>
    <t>Sub-Total Formulado : 23,600,000 </t>
  </si>
  <si>
    <r>
      <t>2.2.8.6.01</t>
    </r>
    <r>
      <rPr>
        <sz val="12"/>
        <color rgb="FF1673BA"/>
        <rFont val="Arial"/>
        <family val="2"/>
      </rPr>
      <t>-Eventos generales</t>
    </r>
  </si>
  <si>
    <r>
      <t>2.2.8.6.02</t>
    </r>
    <r>
      <rPr>
        <sz val="12"/>
        <color rgb="FF1673BA"/>
        <rFont val="Arial"/>
        <family val="2"/>
      </rPr>
      <t>-Festividades</t>
    </r>
  </si>
  <si>
    <r>
      <t>2.2.8.6.03</t>
    </r>
    <r>
      <rPr>
        <sz val="12"/>
        <color rgb="FF1673BA"/>
        <rFont val="Arial"/>
        <family val="2"/>
      </rPr>
      <t>-Actuaciones deportivas</t>
    </r>
  </si>
  <si>
    <r>
      <t>2.2.8.6.04</t>
    </r>
    <r>
      <rPr>
        <sz val="12"/>
        <color rgb="FF1673BA"/>
        <rFont val="Arial"/>
        <family val="2"/>
      </rPr>
      <t>-Actuaciones artísticas</t>
    </r>
  </si>
  <si>
    <r>
      <t>2.2.8.7</t>
    </r>
    <r>
      <rPr>
        <sz val="12"/>
        <color rgb="FF1673BA"/>
        <rFont val="Arial"/>
        <family val="2"/>
      </rPr>
      <t>-Servicios Técnicos y Profesionales</t>
    </r>
  </si>
  <si>
    <t>Sub-Total Formulado : 561,000,000 </t>
  </si>
  <si>
    <r>
      <t>2.2.8.7.01</t>
    </r>
    <r>
      <rPr>
        <sz val="12"/>
        <color rgb="FF1673BA"/>
        <rFont val="Arial"/>
        <family val="2"/>
      </rPr>
      <t>-Estudios de ingeniería, arquitectura, investigaciones y análisis de factibilidad</t>
    </r>
  </si>
  <si>
    <r>
      <t>2.2.8.7.02</t>
    </r>
    <r>
      <rPr>
        <sz val="12"/>
        <color rgb="FF1673BA"/>
        <rFont val="Arial"/>
        <family val="2"/>
      </rPr>
      <t>-Servicios jurídicos</t>
    </r>
  </si>
  <si>
    <r>
      <t>2.2.8.7.03</t>
    </r>
    <r>
      <rPr>
        <sz val="12"/>
        <color rgb="FF1673BA"/>
        <rFont val="Arial"/>
        <family val="2"/>
      </rPr>
      <t>-Servicios de contabilidad y auditoría</t>
    </r>
  </si>
  <si>
    <r>
      <t>2.2.8.7.04</t>
    </r>
    <r>
      <rPr>
        <sz val="12"/>
        <color rgb="FF1673BA"/>
        <rFont val="Arial"/>
        <family val="2"/>
      </rPr>
      <t>-Servicios de capacitación</t>
    </r>
  </si>
  <si>
    <r>
      <t>2.2.8.7.05</t>
    </r>
    <r>
      <rPr>
        <sz val="12"/>
        <color rgb="FF1673BA"/>
        <rFont val="Arial"/>
        <family val="2"/>
      </rPr>
      <t>-Servicios de informática y sistemas computarizados</t>
    </r>
  </si>
  <si>
    <r>
      <t>2.2.8.7.06</t>
    </r>
    <r>
      <rPr>
        <sz val="12"/>
        <color rgb="FF1673BA"/>
        <rFont val="Arial"/>
        <family val="2"/>
      </rPr>
      <t>-Otros servicios técnicos profesionales</t>
    </r>
  </si>
  <si>
    <r>
      <t>2.2.8.8</t>
    </r>
    <r>
      <rPr>
        <sz val="12"/>
        <color rgb="FF1673BA"/>
        <rFont val="Arial"/>
        <family val="2"/>
      </rPr>
      <t>-Impuestos, derechos y tasas</t>
    </r>
  </si>
  <si>
    <t>Sub-Total Formulado : 6,000,000 </t>
  </si>
  <si>
    <r>
      <t>2.2.8.8.01</t>
    </r>
    <r>
      <rPr>
        <sz val="12"/>
        <color rgb="FF1673BA"/>
        <rFont val="Arial"/>
        <family val="2"/>
      </rPr>
      <t>-Impuestos</t>
    </r>
  </si>
  <si>
    <r>
      <t>2.2.8.8.02</t>
    </r>
    <r>
      <rPr>
        <sz val="12"/>
        <color rgb="FF1673BA"/>
        <rFont val="Arial"/>
        <family val="2"/>
      </rPr>
      <t>-Derechos</t>
    </r>
  </si>
  <si>
    <r>
      <t>2.2.8.8.03</t>
    </r>
    <r>
      <rPr>
        <sz val="12"/>
        <color rgb="FF1673BA"/>
        <rFont val="Arial"/>
        <family val="2"/>
      </rPr>
      <t>-Tasas</t>
    </r>
  </si>
  <si>
    <r>
      <t>2.3.1.1</t>
    </r>
    <r>
      <rPr>
        <sz val="12"/>
        <color rgb="FF1673BA"/>
        <rFont val="Arial"/>
        <family val="2"/>
      </rPr>
      <t>-Alimentos y bebidas para personas</t>
    </r>
  </si>
  <si>
    <t>Sub-Total Formulado : 455,088,000 </t>
  </si>
  <si>
    <r>
      <t>2.3.1.1.01</t>
    </r>
    <r>
      <rPr>
        <sz val="12"/>
        <color rgb="FF1673BA"/>
        <rFont val="Arial"/>
        <family val="2"/>
      </rPr>
      <t>-Alimentos y bebidas para personas</t>
    </r>
  </si>
  <si>
    <r>
      <t>2.3.1.4</t>
    </r>
    <r>
      <rPr>
        <sz val="12"/>
        <color rgb="FF1673BA"/>
        <rFont val="Arial"/>
        <family val="2"/>
      </rPr>
      <t>-Madera, corcho y sus manufacturas</t>
    </r>
  </si>
  <si>
    <t>Sub-Total Formulado : 200,000 </t>
  </si>
  <si>
    <r>
      <t>2.3.1.4.01</t>
    </r>
    <r>
      <rPr>
        <sz val="12"/>
        <color rgb="FF1673BA"/>
        <rFont val="Arial"/>
        <family val="2"/>
      </rPr>
      <t>-Madera, corcho y sus manufacturas</t>
    </r>
  </si>
  <si>
    <r>
      <t>2.3.2.1</t>
    </r>
    <r>
      <rPr>
        <sz val="12"/>
        <color rgb="FF1673BA"/>
        <rFont val="Arial"/>
        <family val="2"/>
      </rPr>
      <t>-Hilados y telas</t>
    </r>
  </si>
  <si>
    <r>
      <t>2.3.2.1.01</t>
    </r>
    <r>
      <rPr>
        <sz val="12"/>
        <color rgb="FF1673BA"/>
        <rFont val="Arial"/>
        <family val="2"/>
      </rPr>
      <t>-Hilados y telas</t>
    </r>
  </si>
  <si>
    <r>
      <t>2.3.2.2</t>
    </r>
    <r>
      <rPr>
        <sz val="12"/>
        <color rgb="FF1673BA"/>
        <rFont val="Arial"/>
        <family val="2"/>
      </rPr>
      <t>-Acabados textiles</t>
    </r>
  </si>
  <si>
    <t>Sub-Total Formulado : 5,000,000 </t>
  </si>
  <si>
    <r>
      <t>2.3.2.2.01</t>
    </r>
    <r>
      <rPr>
        <sz val="12"/>
        <color rgb="FF1673BA"/>
        <rFont val="Arial"/>
        <family val="2"/>
      </rPr>
      <t>-Acabados textiles</t>
    </r>
  </si>
  <si>
    <r>
      <t>2.3.2.3</t>
    </r>
    <r>
      <rPr>
        <sz val="12"/>
        <color rgb="FF1673BA"/>
        <rFont val="Arial"/>
        <family val="2"/>
      </rPr>
      <t>-Prendas de vestir</t>
    </r>
  </si>
  <si>
    <t>Sub-Total Formulado : 2,000,000 </t>
  </si>
  <si>
    <r>
      <t>2.3.2.3.01</t>
    </r>
    <r>
      <rPr>
        <sz val="12"/>
        <color rgb="FF1673BA"/>
        <rFont val="Arial"/>
        <family val="2"/>
      </rPr>
      <t>-Prendas de vestir</t>
    </r>
  </si>
  <si>
    <r>
      <t>2.3.2.4</t>
    </r>
    <r>
      <rPr>
        <sz val="12"/>
        <color rgb="FF1673BA"/>
        <rFont val="Arial"/>
        <family val="2"/>
      </rPr>
      <t>-Calzados</t>
    </r>
  </si>
  <si>
    <t>Sub-Total Formulado : 250,000 </t>
  </si>
  <si>
    <r>
      <t>2.3.2.4.01</t>
    </r>
    <r>
      <rPr>
        <sz val="12"/>
        <color rgb="FF1673BA"/>
        <rFont val="Arial"/>
        <family val="2"/>
      </rPr>
      <t>-Calzados</t>
    </r>
  </si>
  <si>
    <r>
      <t>2.3.3.1</t>
    </r>
    <r>
      <rPr>
        <sz val="12"/>
        <color rgb="FF1673BA"/>
        <rFont val="Arial"/>
        <family val="2"/>
      </rPr>
      <t>-Papel de escritorio</t>
    </r>
  </si>
  <si>
    <r>
      <t>2.3.3.1.01</t>
    </r>
    <r>
      <rPr>
        <sz val="12"/>
        <color rgb="FF1673BA"/>
        <rFont val="Arial"/>
        <family val="2"/>
      </rPr>
      <t>-Papel de escritorio</t>
    </r>
  </si>
  <si>
    <r>
      <t>2.3.3.2</t>
    </r>
    <r>
      <rPr>
        <sz val="12"/>
        <color rgb="FF1673BA"/>
        <rFont val="Arial"/>
        <family val="2"/>
      </rPr>
      <t>-Productos de papel y cartón</t>
    </r>
  </si>
  <si>
    <t>Sub-Total Formulado : 10,000,000 </t>
  </si>
  <si>
    <r>
      <t>2.3.3.2.01</t>
    </r>
    <r>
      <rPr>
        <sz val="12"/>
        <color rgb="FF1673BA"/>
        <rFont val="Arial"/>
        <family val="2"/>
      </rPr>
      <t>-Productos de papel y cartón</t>
    </r>
  </si>
  <si>
    <r>
      <t>2.3.3.3</t>
    </r>
    <r>
      <rPr>
        <sz val="12"/>
        <color rgb="FF1673BA"/>
        <rFont val="Arial"/>
        <family val="2"/>
      </rPr>
      <t>-Productos de artes gráficas</t>
    </r>
  </si>
  <si>
    <r>
      <t>2.3.3.3.01</t>
    </r>
    <r>
      <rPr>
        <sz val="12"/>
        <color rgb="FF1673BA"/>
        <rFont val="Arial"/>
        <family val="2"/>
      </rPr>
      <t>-Productos de artes gráficas</t>
    </r>
  </si>
  <si>
    <r>
      <t>2.3.3.4</t>
    </r>
    <r>
      <rPr>
        <sz val="12"/>
        <color rgb="FF1673BA"/>
        <rFont val="Arial"/>
        <family val="2"/>
      </rPr>
      <t>-Libros, revistas y periódicos</t>
    </r>
  </si>
  <si>
    <r>
      <t>2.3.3.4.01</t>
    </r>
    <r>
      <rPr>
        <sz val="12"/>
        <color rgb="FF1673BA"/>
        <rFont val="Arial"/>
        <family val="2"/>
      </rPr>
      <t>-Libros, revistas y periódicos</t>
    </r>
  </si>
  <si>
    <r>
      <t>2.3.3.5</t>
    </r>
    <r>
      <rPr>
        <sz val="12"/>
        <color rgb="FF1673BA"/>
        <rFont val="Arial"/>
        <family val="2"/>
      </rPr>
      <t>-Textos de enseñanza</t>
    </r>
  </si>
  <si>
    <r>
      <t>2.3.3.5.01</t>
    </r>
    <r>
      <rPr>
        <sz val="12"/>
        <color rgb="FF1673BA"/>
        <rFont val="Arial"/>
        <family val="2"/>
      </rPr>
      <t>-Textos de enseñanza</t>
    </r>
  </si>
  <si>
    <r>
      <t>2.3.3.6</t>
    </r>
    <r>
      <rPr>
        <sz val="12"/>
        <color rgb="FF1673BA"/>
        <rFont val="Arial"/>
        <family val="2"/>
      </rPr>
      <t>-Especies timbradas y valoradas</t>
    </r>
  </si>
  <si>
    <r>
      <t>2.3.3.6.01</t>
    </r>
    <r>
      <rPr>
        <sz val="12"/>
        <color rgb="FF1673BA"/>
        <rFont val="Arial"/>
        <family val="2"/>
      </rPr>
      <t>-Especies timbrados y valoradas</t>
    </r>
  </si>
  <si>
    <r>
      <t>2.3.4.1</t>
    </r>
    <r>
      <rPr>
        <sz val="12"/>
        <color rgb="FF1673BA"/>
        <rFont val="Arial"/>
        <family val="2"/>
      </rPr>
      <t>-Productos medicinales para uso humano</t>
    </r>
  </si>
  <si>
    <r>
      <t>2.3.4.1.01</t>
    </r>
    <r>
      <rPr>
        <sz val="12"/>
        <color rgb="FF1673BA"/>
        <rFont val="Arial"/>
        <family val="2"/>
      </rPr>
      <t>-Productos medicinales para uso humano</t>
    </r>
  </si>
  <si>
    <r>
      <t>2.3.5.1</t>
    </r>
    <r>
      <rPr>
        <sz val="12"/>
        <color rgb="FF1673BA"/>
        <rFont val="Arial"/>
        <family val="2"/>
      </rPr>
      <t>-Cueros y pieles</t>
    </r>
  </si>
  <si>
    <t>Sub-Total Formulado : 100,000 </t>
  </si>
  <si>
    <r>
      <t>2.3.5.1.01</t>
    </r>
    <r>
      <rPr>
        <sz val="12"/>
        <color rgb="FF1673BA"/>
        <rFont val="Arial"/>
        <family val="2"/>
      </rPr>
      <t>-Cueros y pieles</t>
    </r>
  </si>
  <si>
    <r>
      <t>2.3.5.2</t>
    </r>
    <r>
      <rPr>
        <sz val="12"/>
        <color rgb="FF1673BA"/>
        <rFont val="Arial"/>
        <family val="2"/>
      </rPr>
      <t>-Artículos de cuero</t>
    </r>
  </si>
  <si>
    <r>
      <t>2.3.5.2.01</t>
    </r>
    <r>
      <rPr>
        <sz val="12"/>
        <color rgb="FF1673BA"/>
        <rFont val="Arial"/>
        <family val="2"/>
      </rPr>
      <t>-Artículos de cuero</t>
    </r>
  </si>
  <si>
    <r>
      <t>2.3.5.3</t>
    </r>
    <r>
      <rPr>
        <sz val="12"/>
        <color rgb="FF1673BA"/>
        <rFont val="Arial"/>
        <family val="2"/>
      </rPr>
      <t>-Llantas y neumáticos</t>
    </r>
  </si>
  <si>
    <r>
      <t>2.3.5.3.01</t>
    </r>
    <r>
      <rPr>
        <sz val="12"/>
        <color rgb="FF1673BA"/>
        <rFont val="Arial"/>
        <family val="2"/>
      </rPr>
      <t>-Llantas y neumáticos</t>
    </r>
  </si>
  <si>
    <r>
      <t>2.3.5.4</t>
    </r>
    <r>
      <rPr>
        <sz val="12"/>
        <color rgb="FF1673BA"/>
        <rFont val="Arial"/>
        <family val="2"/>
      </rPr>
      <t>-Artículos de caucho</t>
    </r>
  </si>
  <si>
    <r>
      <t>2.3.5.4.01</t>
    </r>
    <r>
      <rPr>
        <sz val="12"/>
        <color rgb="FF1673BA"/>
        <rFont val="Arial"/>
        <family val="2"/>
      </rPr>
      <t>-Artículos de caucho</t>
    </r>
  </si>
  <si>
    <r>
      <t>2.3.5.5</t>
    </r>
    <r>
      <rPr>
        <sz val="12"/>
        <color rgb="FF1673BA"/>
        <rFont val="Arial"/>
        <family val="2"/>
      </rPr>
      <t>-Artículos de plástico</t>
    </r>
  </si>
  <si>
    <r>
      <t>2.3.5.5.01</t>
    </r>
    <r>
      <rPr>
        <sz val="12"/>
        <color rgb="FF1673BA"/>
        <rFont val="Arial"/>
        <family val="2"/>
      </rPr>
      <t>-Artículos de plástico</t>
    </r>
  </si>
  <si>
    <r>
      <t>2.3.6.1</t>
    </r>
    <r>
      <rPr>
        <sz val="12"/>
        <color rgb="FF1673BA"/>
        <rFont val="Arial"/>
        <family val="2"/>
      </rPr>
      <t>-Productos de cemento, cal, asbesto, yeso y arcilla</t>
    </r>
  </si>
  <si>
    <r>
      <t>2.3.6.1.05</t>
    </r>
    <r>
      <rPr>
        <sz val="12"/>
        <color rgb="FF1673BA"/>
        <rFont val="Arial"/>
        <family val="2"/>
      </rPr>
      <t>-Productos de arcilla y derivados</t>
    </r>
  </si>
  <si>
    <r>
      <t>2.3.6.1.01</t>
    </r>
    <r>
      <rPr>
        <sz val="12"/>
        <color rgb="FF1673BA"/>
        <rFont val="Arial"/>
        <family val="2"/>
      </rPr>
      <t>-Productos de cemento</t>
    </r>
  </si>
  <si>
    <r>
      <t>2.3.6.1.02</t>
    </r>
    <r>
      <rPr>
        <sz val="12"/>
        <color rgb="FF1673BA"/>
        <rFont val="Arial"/>
        <family val="2"/>
      </rPr>
      <t>-Productos de cal</t>
    </r>
  </si>
  <si>
    <r>
      <t>2.3.6.1.03</t>
    </r>
    <r>
      <rPr>
        <sz val="12"/>
        <color rgb="FF1673BA"/>
        <rFont val="Arial"/>
        <family val="2"/>
      </rPr>
      <t>-Productos de asbestos</t>
    </r>
  </si>
  <si>
    <r>
      <t>2.3.6.1.04</t>
    </r>
    <r>
      <rPr>
        <sz val="12"/>
        <color rgb="FF1673BA"/>
        <rFont val="Arial"/>
        <family val="2"/>
      </rPr>
      <t>-Productos de yeso</t>
    </r>
  </si>
  <si>
    <r>
      <t>2.3.6.2</t>
    </r>
    <r>
      <rPr>
        <sz val="12"/>
        <color rgb="FF1673BA"/>
        <rFont val="Arial"/>
        <family val="2"/>
      </rPr>
      <t>-Productos de vidrio, loza y porcelana</t>
    </r>
  </si>
  <si>
    <r>
      <t>2.3.6.2.01</t>
    </r>
    <r>
      <rPr>
        <sz val="12"/>
        <color rgb="FF1673BA"/>
        <rFont val="Arial"/>
        <family val="2"/>
      </rPr>
      <t>-Productos de vidrio</t>
    </r>
  </si>
  <si>
    <r>
      <t>2.3.6.2.02</t>
    </r>
    <r>
      <rPr>
        <sz val="12"/>
        <color rgb="FF1673BA"/>
        <rFont val="Arial"/>
        <family val="2"/>
      </rPr>
      <t>-Productos de loza</t>
    </r>
  </si>
  <si>
    <r>
      <t>2.3.6.2.03</t>
    </r>
    <r>
      <rPr>
        <sz val="12"/>
        <color rgb="FF1673BA"/>
        <rFont val="Arial"/>
        <family val="2"/>
      </rPr>
      <t>-Productos de porcelana</t>
    </r>
  </si>
  <si>
    <r>
      <t>2.3.6.3</t>
    </r>
    <r>
      <rPr>
        <sz val="12"/>
        <color rgb="FF1673BA"/>
        <rFont val="Arial"/>
        <family val="2"/>
      </rPr>
      <t>-Productos metálicos y sus derivados</t>
    </r>
  </si>
  <si>
    <r>
      <t>2.3.6.3.01</t>
    </r>
    <r>
      <rPr>
        <sz val="12"/>
        <color rgb="FF1673BA"/>
        <rFont val="Arial"/>
        <family val="2"/>
      </rPr>
      <t>-Productos ferrosos</t>
    </r>
  </si>
  <si>
    <r>
      <t>2.3.6.3.03</t>
    </r>
    <r>
      <rPr>
        <sz val="12"/>
        <color rgb="FF1673BA"/>
        <rFont val="Arial"/>
        <family val="2"/>
      </rPr>
      <t>-Estructuras metálicas acabadas</t>
    </r>
  </si>
  <si>
    <r>
      <t>2.3.6.3.04</t>
    </r>
    <r>
      <rPr>
        <sz val="12"/>
        <color rgb="FF1673BA"/>
        <rFont val="Arial"/>
        <family val="2"/>
      </rPr>
      <t>-Herramientas menores</t>
    </r>
  </si>
  <si>
    <r>
      <t>2.3.6.4</t>
    </r>
    <r>
      <rPr>
        <sz val="12"/>
        <color rgb="FF1673BA"/>
        <rFont val="Arial"/>
        <family val="2"/>
      </rPr>
      <t>-Minerales</t>
    </r>
  </si>
  <si>
    <r>
      <t>2.3.6.4.04</t>
    </r>
    <r>
      <rPr>
        <sz val="12"/>
        <color rgb="FF1673BA"/>
        <rFont val="Arial"/>
        <family val="2"/>
      </rPr>
      <t>-Piedra, arcilla y arena</t>
    </r>
  </si>
  <si>
    <r>
      <t>2.3.7.1</t>
    </r>
    <r>
      <rPr>
        <sz val="12"/>
        <color rgb="FF1673BA"/>
        <rFont val="Arial"/>
        <family val="2"/>
      </rPr>
      <t>-Combustibles y lubricantes</t>
    </r>
  </si>
  <si>
    <t>Sub-Total Formulado : 15,900,000 </t>
  </si>
  <si>
    <r>
      <t>2.3.7.1.01</t>
    </r>
    <r>
      <rPr>
        <sz val="12"/>
        <color rgb="FF1673BA"/>
        <rFont val="Arial"/>
        <family val="2"/>
      </rPr>
      <t>-Gasolina</t>
    </r>
  </si>
  <si>
    <r>
      <t>2.3.7.1.02</t>
    </r>
    <r>
      <rPr>
        <sz val="12"/>
        <color rgb="FF1673BA"/>
        <rFont val="Arial"/>
        <family val="2"/>
      </rPr>
      <t>-Gasoil</t>
    </r>
  </si>
  <si>
    <r>
      <t>2.3.7.1.04</t>
    </r>
    <r>
      <rPr>
        <sz val="12"/>
        <color rgb="FF1673BA"/>
        <rFont val="Arial"/>
        <family val="2"/>
      </rPr>
      <t>-Gas GLP</t>
    </r>
  </si>
  <si>
    <r>
      <t>2.3.7.1.05</t>
    </r>
    <r>
      <rPr>
        <sz val="12"/>
        <color rgb="FF1673BA"/>
        <rFont val="Arial"/>
        <family val="2"/>
      </rPr>
      <t>-Aceites y grasas</t>
    </r>
  </si>
  <si>
    <r>
      <t>2.3.7.1.06</t>
    </r>
    <r>
      <rPr>
        <sz val="12"/>
        <color rgb="FF1673BA"/>
        <rFont val="Arial"/>
        <family val="2"/>
      </rPr>
      <t>-Lubricantes</t>
    </r>
  </si>
  <si>
    <r>
      <t>2.3.7.2</t>
    </r>
    <r>
      <rPr>
        <sz val="12"/>
        <color rgb="FF1673BA"/>
        <rFont val="Arial"/>
        <family val="2"/>
      </rPr>
      <t>-Productos químicos y conexos</t>
    </r>
  </si>
  <si>
    <t>Sub-Total Formulado : 10,600,000 </t>
  </si>
  <si>
    <r>
      <t>2.3.7.2.01</t>
    </r>
    <r>
      <rPr>
        <sz val="12"/>
        <color rgb="FF1673BA"/>
        <rFont val="Arial"/>
        <family val="2"/>
      </rPr>
      <t>-Productos explosivos y pirotecnia</t>
    </r>
  </si>
  <si>
    <r>
      <t>2.3.7.2.05</t>
    </r>
    <r>
      <rPr>
        <sz val="12"/>
        <color rgb="FF1673BA"/>
        <rFont val="Arial"/>
        <family val="2"/>
      </rPr>
      <t>-Insecticidas, fumigantes y otros</t>
    </r>
  </si>
  <si>
    <r>
      <t>2.3.7.2.06</t>
    </r>
    <r>
      <rPr>
        <sz val="12"/>
        <color rgb="FF1673BA"/>
        <rFont val="Arial"/>
        <family val="2"/>
      </rPr>
      <t>-Pinturas, lacas, barnices, diluyentes y absorbentes para pinturas</t>
    </r>
  </si>
  <si>
    <r>
      <t>2.3.9.1</t>
    </r>
    <r>
      <rPr>
        <sz val="12"/>
        <color rgb="FF1673BA"/>
        <rFont val="Arial"/>
        <family val="2"/>
      </rPr>
      <t>-Material para limpieza</t>
    </r>
  </si>
  <si>
    <r>
      <t>2.3.9.1.01</t>
    </r>
    <r>
      <rPr>
        <sz val="12"/>
        <color rgb="FF1673BA"/>
        <rFont val="Arial"/>
        <family val="2"/>
      </rPr>
      <t>-Material para limpieza</t>
    </r>
  </si>
  <si>
    <r>
      <t>2.3.9.2</t>
    </r>
    <r>
      <rPr>
        <sz val="12"/>
        <color rgb="FF1673BA"/>
        <rFont val="Arial"/>
        <family val="2"/>
      </rPr>
      <t>-Útiles de escritorio, oficina, informática y de enseñanza</t>
    </r>
  </si>
  <si>
    <r>
      <t>2.3.9.2.01</t>
    </r>
    <r>
      <rPr>
        <sz val="12"/>
        <color rgb="FF1673BA"/>
        <rFont val="Arial"/>
        <family val="2"/>
      </rPr>
      <t>-Útiles de escritorio, oficina e informática </t>
    </r>
  </si>
  <si>
    <r>
      <t>2.3.9.3</t>
    </r>
    <r>
      <rPr>
        <sz val="12"/>
        <color rgb="FF1673BA"/>
        <rFont val="Arial"/>
        <family val="2"/>
      </rPr>
      <t>-Útiles menores médico-quirúrgicos y de laboratorio</t>
    </r>
  </si>
  <si>
    <t>Sub-Total Formulado : 300,000 </t>
  </si>
  <si>
    <r>
      <t>2.3.9.3.01</t>
    </r>
    <r>
      <rPr>
        <sz val="12"/>
        <color rgb="FF1673BA"/>
        <rFont val="Arial"/>
        <family val="2"/>
      </rPr>
      <t>-Utiles menores médico quirurgicos y de laboratorio</t>
    </r>
  </si>
  <si>
    <r>
      <t>2.3.9.4</t>
    </r>
    <r>
      <rPr>
        <sz val="12"/>
        <color rgb="FF1673BA"/>
        <rFont val="Arial"/>
        <family val="2"/>
      </rPr>
      <t>-Útiles destinados a actividades deportivas y recreativas</t>
    </r>
  </si>
  <si>
    <r>
      <t>2.3.9.4.01</t>
    </r>
    <r>
      <rPr>
        <sz val="12"/>
        <color rgb="FF1673BA"/>
        <rFont val="Arial"/>
        <family val="2"/>
      </rPr>
      <t>-Utiles destinados a actividades deportivas y recreativas</t>
    </r>
  </si>
  <si>
    <r>
      <t>2.3.9.5</t>
    </r>
    <r>
      <rPr>
        <sz val="12"/>
        <color rgb="FF1673BA"/>
        <rFont val="Arial"/>
        <family val="2"/>
      </rPr>
      <t>-Útiles de cocina y comedor</t>
    </r>
  </si>
  <si>
    <r>
      <t>2.3.9.5.01</t>
    </r>
    <r>
      <rPr>
        <sz val="12"/>
        <color rgb="FF1673BA"/>
        <rFont val="Arial"/>
        <family val="2"/>
      </rPr>
      <t>-Utiles de cocina y comedor</t>
    </r>
  </si>
  <si>
    <r>
      <t>2.3.9.6</t>
    </r>
    <r>
      <rPr>
        <sz val="12"/>
        <color rgb="FF1673BA"/>
        <rFont val="Arial"/>
        <family val="2"/>
      </rPr>
      <t>-Productos eléctricos y afines</t>
    </r>
  </si>
  <si>
    <r>
      <t>2.3.9.6.01</t>
    </r>
    <r>
      <rPr>
        <sz val="12"/>
        <color rgb="FF1673BA"/>
        <rFont val="Arial"/>
        <family val="2"/>
      </rPr>
      <t>-Productos eléctricos y afines</t>
    </r>
  </si>
  <si>
    <r>
      <t>2.3.9.8</t>
    </r>
    <r>
      <rPr>
        <sz val="12"/>
        <color rgb="FF1673BA"/>
        <rFont val="Arial"/>
        <family val="2"/>
      </rPr>
      <t>-Otros repuestos y accesorios menores</t>
    </r>
  </si>
  <si>
    <r>
      <t>2.3.9.8.01</t>
    </r>
    <r>
      <rPr>
        <sz val="12"/>
        <color rgb="FF1673BA"/>
        <rFont val="Arial"/>
        <family val="2"/>
      </rPr>
      <t>-Otros repuestos y accesorios menores</t>
    </r>
  </si>
  <si>
    <r>
      <t>2.3.9.9</t>
    </r>
    <r>
      <rPr>
        <sz val="12"/>
        <color rgb="FF1673BA"/>
        <rFont val="Arial"/>
        <family val="2"/>
      </rPr>
      <t>-Productos y útiles varios no identificados precedentemente (n.i.p.)</t>
    </r>
  </si>
  <si>
    <r>
      <t>2.3.9.9.01</t>
    </r>
    <r>
      <rPr>
        <sz val="12"/>
        <color rgb="FF1673BA"/>
        <rFont val="Arial"/>
        <family val="2"/>
      </rPr>
      <t>-Productos y Utiles Varios n.i.p</t>
    </r>
  </si>
  <si>
    <r>
      <t>2.3.9.9.02</t>
    </r>
    <r>
      <rPr>
        <sz val="12"/>
        <color rgb="FF1673BA"/>
        <rFont val="Arial"/>
        <family val="2"/>
      </rPr>
      <t>-Bonos para útiles diversos</t>
    </r>
  </si>
  <si>
    <r>
      <t>2.6.1.1</t>
    </r>
    <r>
      <rPr>
        <sz val="12"/>
        <color rgb="FF1673BA"/>
        <rFont val="Arial"/>
        <family val="2"/>
      </rPr>
      <t>-Muebles, equipos de oficina y estantería</t>
    </r>
  </si>
  <si>
    <t>Sub-Total Formulado : 100,000,000 </t>
  </si>
  <si>
    <r>
      <t>2.6.1.1.01</t>
    </r>
    <r>
      <rPr>
        <sz val="12"/>
        <color rgb="FF1673BA"/>
        <rFont val="Arial"/>
        <family val="2"/>
      </rPr>
      <t>-Muebles, equipos de oficina y estantería</t>
    </r>
  </si>
  <si>
    <r>
      <t>2.6.1.2</t>
    </r>
    <r>
      <rPr>
        <sz val="12"/>
        <color rgb="FF1673BA"/>
        <rFont val="Arial"/>
        <family val="2"/>
      </rPr>
      <t>-Muebles de alojamiento</t>
    </r>
  </si>
  <si>
    <r>
      <t>2.6.1.2.01</t>
    </r>
    <r>
      <rPr>
        <sz val="12"/>
        <color rgb="FF1673BA"/>
        <rFont val="Arial"/>
        <family val="2"/>
      </rPr>
      <t>-Muebles de alojamiento, excepto de oficina y estantería</t>
    </r>
  </si>
  <si>
    <r>
      <t>2.6.1.3</t>
    </r>
    <r>
      <rPr>
        <sz val="12"/>
        <color rgb="FF1673BA"/>
        <rFont val="Arial"/>
        <family val="2"/>
      </rPr>
      <t>-Equipos de cómputo</t>
    </r>
  </si>
  <si>
    <t>Sub-Total Formulado : 90,000,000 </t>
  </si>
  <si>
    <r>
      <t>2.6.1.3.01</t>
    </r>
    <r>
      <rPr>
        <sz val="12"/>
        <color rgb="FF1673BA"/>
        <rFont val="Arial"/>
        <family val="2"/>
      </rPr>
      <t>-Equipo computacional</t>
    </r>
  </si>
  <si>
    <r>
      <t>2.6.1.4</t>
    </r>
    <r>
      <rPr>
        <sz val="12"/>
        <color rgb="FF1673BA"/>
        <rFont val="Arial"/>
        <family val="2"/>
      </rPr>
      <t>-Electrodomésticos</t>
    </r>
  </si>
  <si>
    <r>
      <t>2.6.1.4.01</t>
    </r>
    <r>
      <rPr>
        <sz val="12"/>
        <color rgb="FF1673BA"/>
        <rFont val="Arial"/>
        <family val="2"/>
      </rPr>
      <t>-Electrodomésticos</t>
    </r>
  </si>
  <si>
    <r>
      <t>2.6.1.9</t>
    </r>
    <r>
      <rPr>
        <sz val="12"/>
        <color rgb="FF1673BA"/>
        <rFont val="Arial"/>
        <family val="2"/>
      </rPr>
      <t>-Otros mobiliarios y equipos no identificados precedentemente</t>
    </r>
  </si>
  <si>
    <r>
      <t>2.6.1.9.01</t>
    </r>
    <r>
      <rPr>
        <sz val="12"/>
        <color rgb="FF1673BA"/>
        <rFont val="Arial"/>
        <family val="2"/>
      </rPr>
      <t>-Otros Mobiliarios y Equipos no Identificados Precedentemente</t>
    </r>
  </si>
  <si>
    <r>
      <t>2.6.2.1</t>
    </r>
    <r>
      <rPr>
        <sz val="12"/>
        <color rgb="FF1673BA"/>
        <rFont val="Arial"/>
        <family val="2"/>
      </rPr>
      <t>-Equipos y aparatos audiovisuales</t>
    </r>
  </si>
  <si>
    <r>
      <t>2.6.2.1.01</t>
    </r>
    <r>
      <rPr>
        <sz val="12"/>
        <color rgb="FF1673BA"/>
        <rFont val="Arial"/>
        <family val="2"/>
      </rPr>
      <t>-Equipos y Aparatos Audiovisuales</t>
    </r>
  </si>
  <si>
    <r>
      <t>2.6.2.3</t>
    </r>
    <r>
      <rPr>
        <sz val="12"/>
        <color rgb="FF1673BA"/>
        <rFont val="Arial"/>
        <family val="2"/>
      </rPr>
      <t>-Cámaras fotográficas y de video</t>
    </r>
  </si>
  <si>
    <r>
      <t>2.6.2.3.01</t>
    </r>
    <r>
      <rPr>
        <sz val="12"/>
        <color rgb="FF1673BA"/>
        <rFont val="Arial"/>
        <family val="2"/>
      </rPr>
      <t>-Cámaras fotográficas y de video</t>
    </r>
  </si>
  <si>
    <r>
      <t>2.6.2.4</t>
    </r>
    <r>
      <rPr>
        <sz val="12"/>
        <color rgb="FF1673BA"/>
        <rFont val="Arial"/>
        <family val="2"/>
      </rPr>
      <t>-Equipos recreativos</t>
    </r>
  </si>
  <si>
    <r>
      <t>2.6.2.4.01</t>
    </r>
    <r>
      <rPr>
        <sz val="12"/>
        <color rgb="FF1673BA"/>
        <rFont val="Arial"/>
        <family val="2"/>
      </rPr>
      <t>-Otros mobiliario y equipo educacional y recreativo</t>
    </r>
  </si>
  <si>
    <r>
      <t>2.6.3.1</t>
    </r>
    <r>
      <rPr>
        <sz val="12"/>
        <color rgb="FF1673BA"/>
        <rFont val="Arial"/>
        <family val="2"/>
      </rPr>
      <t>-Equipo médico y de laboratorio</t>
    </r>
  </si>
  <si>
    <r>
      <t>2.6.3.1.01</t>
    </r>
    <r>
      <rPr>
        <sz val="12"/>
        <color rgb="FF1673BA"/>
        <rFont val="Arial"/>
        <family val="2"/>
      </rPr>
      <t>-Equipo médico y de laboratorio</t>
    </r>
  </si>
  <si>
    <r>
      <t>2.6.3.2</t>
    </r>
    <r>
      <rPr>
        <sz val="12"/>
        <color rgb="FF1673BA"/>
        <rFont val="Arial"/>
        <family val="2"/>
      </rPr>
      <t>-Instrumental médico y de laboratorio</t>
    </r>
  </si>
  <si>
    <r>
      <t>2.6.3.2.01</t>
    </r>
    <r>
      <rPr>
        <sz val="12"/>
        <color rgb="FF1673BA"/>
        <rFont val="Arial"/>
        <family val="2"/>
      </rPr>
      <t>-Instrumental médico y de laboratorio</t>
    </r>
  </si>
  <si>
    <r>
      <t>2.6.4.1</t>
    </r>
    <r>
      <rPr>
        <sz val="12"/>
        <color rgb="FF1673BA"/>
        <rFont val="Arial"/>
        <family val="2"/>
      </rPr>
      <t>-Automóviles y camiones</t>
    </r>
  </si>
  <si>
    <r>
      <t>2.6.4.1.01</t>
    </r>
    <r>
      <rPr>
        <sz val="12"/>
        <color rgb="FF1673BA"/>
        <rFont val="Arial"/>
        <family val="2"/>
      </rPr>
      <t>-Automóviles y camiones</t>
    </r>
  </si>
  <si>
    <r>
      <t>2.6.4.2</t>
    </r>
    <r>
      <rPr>
        <sz val="12"/>
        <color rgb="FF1673BA"/>
        <rFont val="Arial"/>
        <family val="2"/>
      </rPr>
      <t>-Carrocerías y remolques</t>
    </r>
  </si>
  <si>
    <r>
      <t>2.6.4.2.01</t>
    </r>
    <r>
      <rPr>
        <sz val="12"/>
        <color rgb="FF1673BA"/>
        <rFont val="Arial"/>
        <family val="2"/>
      </rPr>
      <t>-Carrocerías y remolques</t>
    </r>
  </si>
  <si>
    <r>
      <t>2.6.4.6</t>
    </r>
    <r>
      <rPr>
        <sz val="12"/>
        <color rgb="FF1673BA"/>
        <rFont val="Arial"/>
        <family val="2"/>
      </rPr>
      <t>-Equipo de tracción</t>
    </r>
  </si>
  <si>
    <r>
      <t>2.6.4.6.01</t>
    </r>
    <r>
      <rPr>
        <sz val="12"/>
        <color rgb="FF1673BA"/>
        <rFont val="Arial"/>
        <family val="2"/>
      </rPr>
      <t>-Equipo de tracción</t>
    </r>
  </si>
  <si>
    <r>
      <t>2.6.4.7</t>
    </r>
    <r>
      <rPr>
        <sz val="12"/>
        <color rgb="FF1673BA"/>
        <rFont val="Arial"/>
        <family val="2"/>
      </rPr>
      <t>-Equipo de elevación</t>
    </r>
  </si>
  <si>
    <r>
      <t>2.6.4.7.01</t>
    </r>
    <r>
      <rPr>
        <sz val="12"/>
        <color rgb="FF1673BA"/>
        <rFont val="Arial"/>
        <family val="2"/>
      </rPr>
      <t>-Equipo de elevación</t>
    </r>
  </si>
  <si>
    <r>
      <t>2.6.4.8</t>
    </r>
    <r>
      <rPr>
        <sz val="12"/>
        <color rgb="FF1673BA"/>
        <rFont val="Arial"/>
        <family val="2"/>
      </rPr>
      <t>-Otros equipos de transporte</t>
    </r>
  </si>
  <si>
    <r>
      <t>2.6.4.8.01</t>
    </r>
    <r>
      <rPr>
        <sz val="12"/>
        <color rgb="FF1673BA"/>
        <rFont val="Arial"/>
        <family val="2"/>
      </rPr>
      <t>-Otros equipos de transporte</t>
    </r>
  </si>
  <si>
    <r>
      <t>2.6.5.2</t>
    </r>
    <r>
      <rPr>
        <sz val="12"/>
        <color rgb="FF1673BA"/>
        <rFont val="Arial"/>
        <family val="2"/>
      </rPr>
      <t>-Maquinaria y equipo industrial</t>
    </r>
  </si>
  <si>
    <r>
      <t>2.6.5.2.01</t>
    </r>
    <r>
      <rPr>
        <sz val="12"/>
        <color rgb="FF1673BA"/>
        <rFont val="Arial"/>
        <family val="2"/>
      </rPr>
      <t>-Maquinaria y equipo industrial</t>
    </r>
  </si>
  <si>
    <r>
      <t>2.6.5.4</t>
    </r>
    <r>
      <rPr>
        <sz val="12"/>
        <color rgb="FF1673BA"/>
        <rFont val="Arial"/>
        <family val="2"/>
      </rPr>
      <t>-Sistemas de aire acondicionado, calefacción y refrigeración industrial y comercial</t>
    </r>
  </si>
  <si>
    <r>
      <t>2.6.5.4.01</t>
    </r>
    <r>
      <rPr>
        <sz val="12"/>
        <color rgb="FF1673BA"/>
        <rFont val="Arial"/>
        <family val="2"/>
      </rPr>
      <t>-Sistemas de aire acondicionado, calefacción y refrigeración industrial y comercial</t>
    </r>
  </si>
  <si>
    <r>
      <t>2.6.5.5</t>
    </r>
    <r>
      <rPr>
        <sz val="12"/>
        <color rgb="FF1673BA"/>
        <rFont val="Arial"/>
        <family val="2"/>
      </rPr>
      <t>-Equipo de comunicación, telecomunicaciones y señalamiento</t>
    </r>
  </si>
  <si>
    <r>
      <t>2.6.5.5.01</t>
    </r>
    <r>
      <rPr>
        <sz val="12"/>
        <color rgb="FF1673BA"/>
        <rFont val="Arial"/>
        <family val="2"/>
      </rPr>
      <t>-Equipo de comunicación, telecomunicaciones y señalamiento</t>
    </r>
  </si>
  <si>
    <r>
      <t>2.6.5.6</t>
    </r>
    <r>
      <rPr>
        <sz val="12"/>
        <color rgb="FF1673BA"/>
        <rFont val="Arial"/>
        <family val="2"/>
      </rPr>
      <t>-Equipo de generación eléctrica, aparatos y accesorios eléctricos</t>
    </r>
  </si>
  <si>
    <r>
      <t>2.6.5.6.01</t>
    </r>
    <r>
      <rPr>
        <sz val="12"/>
        <color rgb="FF1673BA"/>
        <rFont val="Arial"/>
        <family val="2"/>
      </rPr>
      <t>-Equipo de generación eléctrica, aparatos y accesorios eléctricos</t>
    </r>
  </si>
  <si>
    <r>
      <t>2.6.5.7</t>
    </r>
    <r>
      <rPr>
        <sz val="12"/>
        <color rgb="FF1673BA"/>
        <rFont val="Arial"/>
        <family val="2"/>
      </rPr>
      <t>-Herramientas y máquinas-herramientas</t>
    </r>
  </si>
  <si>
    <r>
      <t>2.6.5.7.01</t>
    </r>
    <r>
      <rPr>
        <sz val="12"/>
        <color rgb="FF1673BA"/>
        <rFont val="Arial"/>
        <family val="2"/>
      </rPr>
      <t>-Herramientas y máquinas-herramientas</t>
    </r>
  </si>
  <si>
    <r>
      <t>2.6.5.8</t>
    </r>
    <r>
      <rPr>
        <sz val="12"/>
        <color rgb="FF1673BA"/>
        <rFont val="Arial"/>
        <family val="2"/>
      </rPr>
      <t>-Otros equipos</t>
    </r>
  </si>
  <si>
    <r>
      <t>2.6.5.8.01</t>
    </r>
    <r>
      <rPr>
        <sz val="12"/>
        <color rgb="FF1673BA"/>
        <rFont val="Arial"/>
        <family val="2"/>
      </rPr>
      <t>-Otros equipos</t>
    </r>
  </si>
  <si>
    <r>
      <t>2.6.6.2</t>
    </r>
    <r>
      <rPr>
        <sz val="12"/>
        <color rgb="FF1673BA"/>
        <rFont val="Arial"/>
        <family val="2"/>
      </rPr>
      <t>-Equipos de seguridad</t>
    </r>
  </si>
  <si>
    <r>
      <t>2.6.6.2.01</t>
    </r>
    <r>
      <rPr>
        <sz val="12"/>
        <color rgb="FF1673BA"/>
        <rFont val="Arial"/>
        <family val="2"/>
      </rPr>
      <t>-Equipos de seguridad</t>
    </r>
  </si>
  <si>
    <r>
      <t>2.6.8.1</t>
    </r>
    <r>
      <rPr>
        <sz val="12"/>
        <color rgb="FF1673BA"/>
        <rFont val="Arial"/>
        <family val="2"/>
      </rPr>
      <t>-Investigación y desarrollo</t>
    </r>
  </si>
  <si>
    <r>
      <t>2.6.8.1.01</t>
    </r>
    <r>
      <rPr>
        <sz val="12"/>
        <color rgb="FF1673BA"/>
        <rFont val="Arial"/>
        <family val="2"/>
      </rPr>
      <t>-Investigación y desarrollo</t>
    </r>
  </si>
  <si>
    <r>
      <t>2.6.8.3</t>
    </r>
    <r>
      <rPr>
        <sz val="12"/>
        <color rgb="FF1673BA"/>
        <rFont val="Arial"/>
        <family val="2"/>
      </rPr>
      <t>-Programas de informática y base de datos</t>
    </r>
  </si>
  <si>
    <r>
      <t>2.6.8.3.01</t>
    </r>
    <r>
      <rPr>
        <sz val="12"/>
        <color rgb="FF1673BA"/>
        <rFont val="Arial"/>
        <family val="2"/>
      </rPr>
      <t>-Programas de informática</t>
    </r>
  </si>
  <si>
    <r>
      <t>2.6.8.3.02</t>
    </r>
    <r>
      <rPr>
        <sz val="12"/>
        <color rgb="FF1673BA"/>
        <rFont val="Arial"/>
        <family val="2"/>
      </rPr>
      <t>-Base de datos</t>
    </r>
  </si>
  <si>
    <r>
      <t>2.6.8.8</t>
    </r>
    <r>
      <rPr>
        <sz val="12"/>
        <color rgb="FF1673BA"/>
        <rFont val="Arial"/>
        <family val="2"/>
      </rPr>
      <t>-Licencias informáticas e intelectuales, industriales y comerciales</t>
    </r>
  </si>
  <si>
    <r>
      <t>2.6.8.8.01</t>
    </r>
    <r>
      <rPr>
        <sz val="12"/>
        <color rgb="FF1673BA"/>
        <rFont val="Arial"/>
        <family val="2"/>
      </rPr>
      <t>-Informáticas</t>
    </r>
  </si>
  <si>
    <r>
      <t>2.6.8.9</t>
    </r>
    <r>
      <rPr>
        <sz val="12"/>
        <color rgb="FF1673BA"/>
        <rFont val="Arial"/>
        <family val="2"/>
      </rPr>
      <t>-Otros activos intangibles</t>
    </r>
  </si>
  <si>
    <r>
      <t>2.6.8.9.01</t>
    </r>
    <r>
      <rPr>
        <sz val="12"/>
        <color rgb="FF1673BA"/>
        <rFont val="Arial"/>
        <family val="2"/>
      </rPr>
      <t>-Otros activos intangibles</t>
    </r>
  </si>
  <si>
    <r>
      <t>2.7.1.2</t>
    </r>
    <r>
      <rPr>
        <sz val="12"/>
        <color rgb="FF1673BA"/>
        <rFont val="Arial"/>
        <family val="2"/>
      </rPr>
      <t>-Obras para edificación no residencial</t>
    </r>
  </si>
  <si>
    <r>
      <t>2.7.1.2.01</t>
    </r>
    <r>
      <rPr>
        <sz val="12"/>
        <color rgb="FF1673BA"/>
        <rFont val="Arial"/>
        <family val="2"/>
      </rPr>
      <t>-Obras para edificación no residencial</t>
    </r>
  </si>
  <si>
    <t>12.02.00.0001</t>
  </si>
  <si>
    <t>0206</t>
  </si>
  <si>
    <t>2.1.1.1</t>
  </si>
  <si>
    <t>2.1.1</t>
  </si>
  <si>
    <t>2.1.1.2</t>
  </si>
  <si>
    <t>2.1.1.3</t>
  </si>
  <si>
    <t>2.1.1.4</t>
  </si>
  <si>
    <t>2.1.1.5</t>
  </si>
  <si>
    <t>2.1.2.2</t>
  </si>
  <si>
    <t>2.1.2</t>
  </si>
  <si>
    <t>2.1.3</t>
  </si>
  <si>
    <t>2.1.3.1</t>
  </si>
  <si>
    <t>2.1.1.1.01</t>
  </si>
  <si>
    <t>2.1.1.2.01</t>
  </si>
  <si>
    <t>2.1.1.2.04</t>
  </si>
  <si>
    <t>2.1.1.2.05</t>
  </si>
  <si>
    <t>2.1.1.3.01</t>
  </si>
  <si>
    <t>2.1.1.4.01</t>
  </si>
  <si>
    <t>2.1.1.5.01</t>
  </si>
  <si>
    <t>2.1.1.5.03</t>
  </si>
  <si>
    <t>2.1.1.5.04</t>
  </si>
  <si>
    <t>2.1.2.2.02</t>
  </si>
  <si>
    <t>2.1.2.2.05</t>
  </si>
  <si>
    <t>2.1.2.2.07</t>
  </si>
  <si>
    <t>2.1.3.1.01</t>
  </si>
  <si>
    <t>2.1.3.1.02</t>
  </si>
  <si>
    <t>2.1.3.2.01</t>
  </si>
  <si>
    <t>2.1.4.2.01</t>
  </si>
  <si>
    <t>2.1.5.1.01</t>
  </si>
  <si>
    <t>2.1.5.2.01</t>
  </si>
  <si>
    <t>2.1.5.3.01</t>
  </si>
  <si>
    <t>Contribuciones al seguro de riesgo laboral</t>
  </si>
  <si>
    <t>Contribuciones al seguro de pensiones</t>
  </si>
  <si>
    <t>Contribuciones al seguro de salud</t>
  </si>
  <si>
    <t>Bono escolar</t>
  </si>
  <si>
    <t>Sueldos fijos</t>
  </si>
  <si>
    <t>Sueldos al personal contratado e igualado</t>
  </si>
  <si>
    <t>Sueldos al personal por servicios especiales</t>
  </si>
  <si>
    <t>Sueldo al personal nominal en período probatorio</t>
  </si>
  <si>
    <t>Sueldos al personal fijo en trámite de pensiones</t>
  </si>
  <si>
    <t>Sueldo Anual No. 13</t>
  </si>
  <si>
    <t>Prestaciones económicas</t>
  </si>
  <si>
    <t>Prestación laboral por desvinculación</t>
  </si>
  <si>
    <t>Proporción de vacaciones no disfrutadas</t>
  </si>
  <si>
    <t>Compensación por horas extraordinarias</t>
  </si>
  <si>
    <t>Compensación servicios de seguridad</t>
  </si>
  <si>
    <t>Compensación por distancia</t>
  </si>
  <si>
    <t>Dietas en el país</t>
  </si>
  <si>
    <t>Dietas en el exterior</t>
  </si>
  <si>
    <t>Gastos de representación en el país</t>
  </si>
  <si>
    <t>2.2.1.1.01</t>
  </si>
  <si>
    <t>2.2.1.3.01</t>
  </si>
  <si>
    <t>2.2.1.5.01</t>
  </si>
  <si>
    <t>2.2.1.6.01</t>
  </si>
  <si>
    <t>2.2.1.6.02</t>
  </si>
  <si>
    <t>2.2.1.7.01</t>
  </si>
  <si>
    <t>2.2.1.8.01</t>
  </si>
  <si>
    <t>2.2.2.1.01</t>
  </si>
  <si>
    <t>2.2.2.2.01</t>
  </si>
  <si>
    <t>2.2.3.1.01</t>
  </si>
  <si>
    <t>2.2.3.2.01</t>
  </si>
  <si>
    <t>2.2.4.1.01</t>
  </si>
  <si>
    <t>2.2.4.2.01</t>
  </si>
  <si>
    <t>2.2.4.3.01</t>
  </si>
  <si>
    <t>2.2.4.4.01</t>
  </si>
  <si>
    <t>2.2.5.1.01</t>
  </si>
  <si>
    <t>2.2.5.3.01</t>
  </si>
  <si>
    <t>2.2.5.3.02</t>
  </si>
  <si>
    <t>2.2.5.3.03</t>
  </si>
  <si>
    <t>2.2.5.3.04</t>
  </si>
  <si>
    <t>2.2.5.8.01</t>
  </si>
  <si>
    <t>2.2.6.1.01</t>
  </si>
  <si>
    <t>2.2.6.2.01</t>
  </si>
  <si>
    <t>2.2.6.3.01</t>
  </si>
  <si>
    <t>2.2.6.9.01</t>
  </si>
  <si>
    <t>2.2.7.1.01</t>
  </si>
  <si>
    <t>2.2.7.1.02</t>
  </si>
  <si>
    <t>2.2.7.1.04</t>
  </si>
  <si>
    <t>2.2.7.1.06</t>
  </si>
  <si>
    <t>2.2.7.1.07</t>
  </si>
  <si>
    <t>2.2.7.2.01</t>
  </si>
  <si>
    <t>2.2.7.2.02</t>
  </si>
  <si>
    <t>2.2.7.2.03</t>
  </si>
  <si>
    <t>2.2.7.2.04</t>
  </si>
  <si>
    <t>2.2.7.2.05</t>
  </si>
  <si>
    <t>2.2.7.2.06</t>
  </si>
  <si>
    <t>2.2.7.3.01</t>
  </si>
  <si>
    <t>2.2.8.1.01</t>
  </si>
  <si>
    <t>2.2.8.2.01</t>
  </si>
  <si>
    <t>2.2.8.4.01</t>
  </si>
  <si>
    <t>2.2.8.5.01</t>
  </si>
  <si>
    <t>2.2.8.5.02</t>
  </si>
  <si>
    <t>2.2.8.5.03</t>
  </si>
  <si>
    <t>2.2.8.6.01</t>
  </si>
  <si>
    <t>2.2.8.6.02</t>
  </si>
  <si>
    <t>2.2.8.6.03</t>
  </si>
  <si>
    <t>2.2.8.6.04</t>
  </si>
  <si>
    <t>2.2.8.7.01</t>
  </si>
  <si>
    <t>2.2.8.7.02</t>
  </si>
  <si>
    <t>2.2.8.7.03</t>
  </si>
  <si>
    <t>2.2.8.7.04</t>
  </si>
  <si>
    <t>2.2.8.7.05</t>
  </si>
  <si>
    <t>2.2.8.7.06</t>
  </si>
  <si>
    <t>2.2.8.8.01</t>
  </si>
  <si>
    <t>2.2.8.8.02</t>
  </si>
  <si>
    <t>2.2.8.8.03</t>
  </si>
  <si>
    <t>2.3.1.1.01</t>
  </si>
  <si>
    <t>2.3.1.4.01</t>
  </si>
  <si>
    <t>2.3.2.1.01</t>
  </si>
  <si>
    <t>2.3.2.2.01</t>
  </si>
  <si>
    <t>2.3.2.3.01</t>
  </si>
  <si>
    <t>2.3.2.4.01</t>
  </si>
  <si>
    <t>2.3.3.1.01</t>
  </si>
  <si>
    <t>2.3.3.2.01</t>
  </si>
  <si>
    <t>2.3.3.3.01</t>
  </si>
  <si>
    <t>2.3.3.4.01</t>
  </si>
  <si>
    <t>2.3.3.5.01</t>
  </si>
  <si>
    <t>2.3.3.6.01</t>
  </si>
  <si>
    <t>2.3.4.1.01</t>
  </si>
  <si>
    <t>2.3.5.1.01</t>
  </si>
  <si>
    <t>2.3.5.2.01</t>
  </si>
  <si>
    <t>2.3.5.3.01</t>
  </si>
  <si>
    <t>2.3.5.4.01</t>
  </si>
  <si>
    <t>2.3.5.5.01</t>
  </si>
  <si>
    <t>2.3.6.1.05</t>
  </si>
  <si>
    <t>2.3.6.1.01</t>
  </si>
  <si>
    <t>2.3.6.1.02</t>
  </si>
  <si>
    <t>2.3.6.1.03</t>
  </si>
  <si>
    <t>2.3.6.1.04</t>
  </si>
  <si>
    <t>2.3.6.2.01</t>
  </si>
  <si>
    <t>2.3.6.2.02</t>
  </si>
  <si>
    <t>2.3.6.2.03</t>
  </si>
  <si>
    <t>2.3.6.3.01</t>
  </si>
  <si>
    <t>2.3.6.3.03</t>
  </si>
  <si>
    <t>2.3.6.3.04</t>
  </si>
  <si>
    <t>2.3.6.4.04</t>
  </si>
  <si>
    <t>2.3.7.1.01</t>
  </si>
  <si>
    <t>2.3.7.1.02</t>
  </si>
  <si>
    <t>2.3.7.1.04</t>
  </si>
  <si>
    <t>2.3.7.1.05</t>
  </si>
  <si>
    <t>2.3.7.1.06</t>
  </si>
  <si>
    <t>2.3.7.2.01</t>
  </si>
  <si>
    <t>2.3.7.2.05</t>
  </si>
  <si>
    <t>2.3.7.2.06</t>
  </si>
  <si>
    <t>2.3.9.1.01</t>
  </si>
  <si>
    <t>2.3.9.2.01</t>
  </si>
  <si>
    <t>2.3.9.3.01</t>
  </si>
  <si>
    <t>2.3.9.4.01</t>
  </si>
  <si>
    <t>2.3.9.5.01</t>
  </si>
  <si>
    <t>2.3.9.6.01</t>
  </si>
  <si>
    <t>2.3.9.8.01</t>
  </si>
  <si>
    <t>2.3.9.9.01</t>
  </si>
  <si>
    <t>2.3.9.9.02</t>
  </si>
  <si>
    <t>2.6.1.1.01</t>
  </si>
  <si>
    <t>2.6.1.2.01</t>
  </si>
  <si>
    <t>2.6.1.3.01</t>
  </si>
  <si>
    <t>2.6.1.4.01</t>
  </si>
  <si>
    <t>2.6.1.9.01</t>
  </si>
  <si>
    <t>2.6.2.1.01</t>
  </si>
  <si>
    <t>2.6.2.3.01</t>
  </si>
  <si>
    <t>2.6.2.4.01</t>
  </si>
  <si>
    <t>2.6.3.1.01</t>
  </si>
  <si>
    <t>2.6.3.2.01</t>
  </si>
  <si>
    <t>2.6.4.1.01</t>
  </si>
  <si>
    <t>2.6.4.2.01</t>
  </si>
  <si>
    <t>2.6.4.6.01</t>
  </si>
  <si>
    <t>2.6.4.7.01</t>
  </si>
  <si>
    <t>2.6.4.8.01</t>
  </si>
  <si>
    <t>2.6.5.2.01</t>
  </si>
  <si>
    <t>2.6.5.4.01</t>
  </si>
  <si>
    <t>2.6.5.5.01</t>
  </si>
  <si>
    <t>2.6.5.6.01</t>
  </si>
  <si>
    <t>2.6.5.7.01</t>
  </si>
  <si>
    <t>2.6.5.8.01</t>
  </si>
  <si>
    <t>2.6.6.2.01</t>
  </si>
  <si>
    <t>2.6.8.1.01</t>
  </si>
  <si>
    <t>2.6.8.3.01</t>
  </si>
  <si>
    <t>2.6.8.3.02</t>
  </si>
  <si>
    <t>2.6.8.8.01</t>
  </si>
  <si>
    <t>2.6.8.9.01</t>
  </si>
  <si>
    <t>2.7.1.2</t>
  </si>
  <si>
    <t>2.7.1.2.01</t>
  </si>
  <si>
    <t>Obras para edificación no residencial</t>
  </si>
  <si>
    <t>Radiocomunicación</t>
  </si>
  <si>
    <t>Teléfono local</t>
  </si>
  <si>
    <t>Servicio de internet y televisión por cable</t>
  </si>
  <si>
    <t>Energía eléctrica</t>
  </si>
  <si>
    <t>Electricidad no cortable</t>
  </si>
  <si>
    <t>Agua</t>
  </si>
  <si>
    <t>Recolección de residuos</t>
  </si>
  <si>
    <t>Publicidad y propaganda</t>
  </si>
  <si>
    <t>Impresión y encuadernación</t>
  </si>
  <si>
    <t>Viáticos dentro del país</t>
  </si>
  <si>
    <t>Pasajes</t>
  </si>
  <si>
    <t>Fletes</t>
  </si>
  <si>
    <t>Almacenaje</t>
  </si>
  <si>
    <t>Peaje</t>
  </si>
  <si>
    <t>Alquiler de equipo educacional</t>
  </si>
  <si>
    <t>Alquiler de equipo para computación</t>
  </si>
  <si>
    <t>Alquiler de equipo de comunicación</t>
  </si>
  <si>
    <t>Alquiler de equipo de oficina y muebles</t>
  </si>
  <si>
    <t>Otros alquileres</t>
  </si>
  <si>
    <t>Seguro de bienes inmuebles e infraestructura</t>
  </si>
  <si>
    <t>Seguro de bienes muebles</t>
  </si>
  <si>
    <t>Seguros de personas</t>
  </si>
  <si>
    <t>Otros seguros</t>
  </si>
  <si>
    <t>Obras menores en edificaciones</t>
  </si>
  <si>
    <t>Servicios especiales de mantenimiento y reparación</t>
  </si>
  <si>
    <t>Mantenimiento y reparación de obras civiles en instalaciones varias</t>
  </si>
  <si>
    <t>Instalaciones eléctricas</t>
  </si>
  <si>
    <t>Servicios de pintura y derivados con fines de higiene y embellecimiento</t>
  </si>
  <si>
    <t>Mantenimiento y reparación de muebles y equipos de oficina</t>
  </si>
  <si>
    <t>Mantenimiento y reparación de equipo para computación</t>
  </si>
  <si>
    <t>Mantenimiento y reparación de equipo educacional</t>
  </si>
  <si>
    <t>Mantenimiento y reparación de equipos sanitarios y de laboratorio</t>
  </si>
  <si>
    <t>Mantenimiento y reparación de equipo de comunicación</t>
  </si>
  <si>
    <t>Mantenimiento y reparación de equipos de transporte, tracción y elevación</t>
  </si>
  <si>
    <t>Instalaciones temporales</t>
  </si>
  <si>
    <t>Gastos judiciales</t>
  </si>
  <si>
    <t>Comisiones y gastos bancarios</t>
  </si>
  <si>
    <t>Servicios funerarios y gastos conexos</t>
  </si>
  <si>
    <t>Fumigación</t>
  </si>
  <si>
    <t>Lavandería</t>
  </si>
  <si>
    <t>Limpieza e higiene</t>
  </si>
  <si>
    <t>Eventos generales</t>
  </si>
  <si>
    <t>Festividades</t>
  </si>
  <si>
    <t>Actuaciones deportivas</t>
  </si>
  <si>
    <t>Actuaciones artísticas</t>
  </si>
  <si>
    <t>Estudios de ingeniería, arquitectura, investigaciones y análisis de factibilidad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</si>
  <si>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</si>
  <si>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</si>
  <si>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</si>
  <si>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</si>
  <si>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</si>
  <si>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</t>
  </si>
  <si>
    <t>Derechos</t>
  </si>
  <si>
    <t>Tasas</t>
  </si>
  <si>
    <t>Alimentos y bebidas para personas</t>
  </si>
  <si>
    <t>Madera, corcho y sus manufacturas</t>
  </si>
  <si>
    <t>Hilados y telas</t>
  </si>
  <si>
    <t>Acabados textiles</t>
  </si>
  <si>
    <t>Prendas de vestir</t>
  </si>
  <si>
    <t>Calzados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</si>
  <si>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</si>
  <si>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</si>
  <si>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</si>
  <si>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</si>
  <si>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</si>
  <si>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</si>
  <si>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medicinales para uso humano</t>
  </si>
  <si>
    <t>Cueros y pieles</t>
  </si>
  <si>
    <t>Artículos de cuero</t>
  </si>
  <si>
    <t>Llantas y neumáticos</t>
  </si>
  <si>
    <t>Artículos de caucho</t>
  </si>
  <si>
    <t>Artículos de plástico</t>
  </si>
  <si>
    <t>Productos de arcilla y derivados</t>
  </si>
  <si>
    <t>Productos de cemento</t>
  </si>
  <si>
    <t>Productos de cal</t>
  </si>
  <si>
    <t>Productos de asbestos</t>
  </si>
  <si>
    <t>Productos de yeso</t>
  </si>
  <si>
    <t>Productos de vidrio</t>
  </si>
  <si>
    <t>Productos de loza</t>
  </si>
  <si>
    <t>Productos de porcelana</t>
  </si>
  <si>
    <t>Productos ferrosos</t>
  </si>
  <si>
    <t>Estructuras metálicas acabadas</t>
  </si>
  <si>
    <t>Herramientas menores</t>
  </si>
  <si>
    <t>Piedra, arcilla y arena</t>
  </si>
  <si>
    <t>Gasolina</t>
  </si>
  <si>
    <t>Gasoil</t>
  </si>
  <si>
    <t>Gas GLP</t>
  </si>
  <si>
    <t>Aceites y grasas</t>
  </si>
  <si>
    <t>Lubricantes</t>
  </si>
  <si>
    <t>Productos explosivos y pirotecnia</t>
  </si>
  <si>
    <t>Insecticidas, fumigantes y otros</t>
  </si>
  <si>
    <t>Pinturas, lacas, barnices, diluyentes y absorbentes para pinturas</t>
  </si>
  <si>
    <t>Material para limpieza</t>
  </si>
  <si>
    <t>Útiles de escritorio, oficina e informática </t>
  </si>
  <si>
    <t>Productos eléctricos y afines</t>
  </si>
  <si>
    <t>Otros repuestos y accesorios menores</t>
  </si>
  <si>
    <t>Bonos para útiles diversos</t>
  </si>
  <si>
    <t>Muebles de alojamiento, excepto de oficina y estantería</t>
  </si>
  <si>
    <t>Equipo computacional</t>
  </si>
  <si>
    <t>Electrodomésticos</t>
  </si>
  <si>
    <t>Equipos y Aparatos Audiovisuales</t>
  </si>
  <si>
    <t>Cámaras fotográficas y de video</t>
  </si>
  <si>
    <t>Otros mobiliario y equipo educacional y recreativo</t>
  </si>
  <si>
    <t>Equipo médico y de laboratorio</t>
  </si>
  <si>
    <t>Instrumental médico y de laboratorio</t>
  </si>
  <si>
    <t>Automóviles y camiones</t>
  </si>
  <si>
    <t>Carrocerías y remolques</t>
  </si>
  <si>
    <t>Equipo de tracción</t>
  </si>
  <si>
    <t>Equipo de elevación</t>
  </si>
  <si>
    <t>Otros equipos de transporte</t>
  </si>
  <si>
    <t>Maquinaria y equipo industrial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</si>
  <si>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</si>
  <si>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</si>
  <si>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</si>
  <si>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</si>
  <si>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</si>
  <si>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Equipos de seguridad</t>
  </si>
  <si>
    <t>Investigación y desarrollo</t>
  </si>
  <si>
    <t>Programas de informática</t>
  </si>
  <si>
    <t>Base de datos</t>
  </si>
  <si>
    <t>Informáticas</t>
  </si>
  <si>
    <t>Otros activos intangibles</t>
  </si>
  <si>
    <t>2.7.1</t>
  </si>
  <si>
    <t>OBRAS</t>
  </si>
  <si>
    <t>OBRAS EN EDIFICACIONES</t>
  </si>
  <si>
    <t>REMUNERACIONES</t>
  </si>
  <si>
    <t>REMUNERACIONES Y CONTIBUCIONES</t>
  </si>
  <si>
    <t>Remuneraciones al personal fijo</t>
  </si>
  <si>
    <t>Remuneraciones al personal con carácter transitorio</t>
  </si>
  <si>
    <t>Sueldos al personal fijo en tramite de pensiones</t>
  </si>
  <si>
    <t>CONTRIBUCIONES A LA SEGURIDAD SOCIAL</t>
  </si>
  <si>
    <t>2.1.4</t>
  </si>
  <si>
    <t>2.1.5</t>
  </si>
  <si>
    <t>GRATIFICACIONES Y BONIFICACIONES</t>
  </si>
  <si>
    <t>2.1.4.2</t>
  </si>
  <si>
    <t>Otras gratificaciones y bonificaciones</t>
  </si>
  <si>
    <t>2.1.5.1</t>
  </si>
  <si>
    <t>2.1.5.2</t>
  </si>
  <si>
    <t>2.1.5.3</t>
  </si>
  <si>
    <t>SOBRESUELDOS</t>
  </si>
  <si>
    <t>Compensaciones</t>
  </si>
  <si>
    <t>DIETAS Y GASTOS DE REPRESENTACION</t>
  </si>
  <si>
    <t>Dietas</t>
  </si>
  <si>
    <t>2.2.1</t>
  </si>
  <si>
    <t>2.2.1.1</t>
  </si>
  <si>
    <t>2.3.2.1</t>
  </si>
  <si>
    <t>2.3.2.2</t>
  </si>
  <si>
    <t>2.3.2.3</t>
  </si>
  <si>
    <t>2.3.2.4</t>
  </si>
  <si>
    <t>2.3.3.1</t>
  </si>
  <si>
    <t>2.3.3.2</t>
  </si>
  <si>
    <t>2.3.3.3</t>
  </si>
  <si>
    <t>2.3.3.4</t>
  </si>
  <si>
    <t>2.3.3.5</t>
  </si>
  <si>
    <t>2.3.3.6</t>
  </si>
  <si>
    <t>2.3.4</t>
  </si>
  <si>
    <t>2.3.4.1</t>
  </si>
  <si>
    <t>2.3.5.2</t>
  </si>
  <si>
    <t>2.3.5.3</t>
  </si>
  <si>
    <t>2.3.5.4</t>
  </si>
  <si>
    <t>2.3.5.5</t>
  </si>
  <si>
    <t>2.3.6.1</t>
  </si>
  <si>
    <t>2.3.6.2</t>
  </si>
  <si>
    <t>2.3.6.3</t>
  </si>
  <si>
    <t>2.3.7.1</t>
  </si>
  <si>
    <t>2.3.7.2</t>
  </si>
  <si>
    <t>2.3.6.4</t>
  </si>
  <si>
    <t>2.3.9.1</t>
  </si>
  <si>
    <t>2.6.1</t>
  </si>
  <si>
    <t>2.6.2</t>
  </si>
  <si>
    <t>2.6.3</t>
  </si>
  <si>
    <t>2.6.4</t>
  </si>
  <si>
    <t>2.6.6</t>
  </si>
  <si>
    <t>2.6.8</t>
  </si>
  <si>
    <t>2.6.8.1</t>
  </si>
  <si>
    <t>2.6.8.3</t>
  </si>
  <si>
    <t>2.6.8.8</t>
  </si>
  <si>
    <t>2.6.8.9</t>
  </si>
  <si>
    <t>2.6.6.2</t>
  </si>
  <si>
    <t>2.6.5</t>
  </si>
  <si>
    <t>2.6.5.2</t>
  </si>
  <si>
    <t>2.6.5.4</t>
  </si>
  <si>
    <t>2.6.5.6</t>
  </si>
  <si>
    <t>2.6.5.7</t>
  </si>
  <si>
    <t>2.6.5.8</t>
  </si>
  <si>
    <t>2.6.4.1</t>
  </si>
  <si>
    <t>2.6.4.2</t>
  </si>
  <si>
    <t>2.6.4.6</t>
  </si>
  <si>
    <t>2.6.4.7</t>
  </si>
  <si>
    <t>2.6.4.8</t>
  </si>
  <si>
    <t>2.6.1.1</t>
  </si>
  <si>
    <t>2.6.1.2</t>
  </si>
  <si>
    <t>2.6.1.3</t>
  </si>
  <si>
    <t>2.6.1.4</t>
  </si>
  <si>
    <t>2.6.1.9</t>
  </si>
  <si>
    <t>2.3.9.9</t>
  </si>
  <si>
    <t>2.3.9.8</t>
  </si>
  <si>
    <t>2.3.9.6</t>
  </si>
  <si>
    <t>2.3.9.5</t>
  </si>
  <si>
    <t>2.3.9.4</t>
  </si>
  <si>
    <t>2.3.9.3</t>
  </si>
  <si>
    <t>2.3.9.2</t>
  </si>
  <si>
    <t>2.3.5.1</t>
  </si>
  <si>
    <t>2.3.1.4</t>
  </si>
  <si>
    <t>2.3.1.1</t>
  </si>
  <si>
    <t>2.2.8.8</t>
  </si>
  <si>
    <t>2.2.8.7</t>
  </si>
  <si>
    <t>2.2.8.6</t>
  </si>
  <si>
    <t>2.2.8.5</t>
  </si>
  <si>
    <t>2.2.8.4</t>
  </si>
  <si>
    <t>2.2.8.2</t>
  </si>
  <si>
    <t>2.2.8.1</t>
  </si>
  <si>
    <t>2.2.7.3</t>
  </si>
  <si>
    <t>2.2.7.2</t>
  </si>
  <si>
    <t>2.2.7.1</t>
  </si>
  <si>
    <t>2.2.6.9</t>
  </si>
  <si>
    <t>2.2.6.3</t>
  </si>
  <si>
    <t>2.2.6.2</t>
  </si>
  <si>
    <t>2.2.6.1</t>
  </si>
  <si>
    <t>2.2.5.8</t>
  </si>
  <si>
    <t>2.2.5.3</t>
  </si>
  <si>
    <t>2.2.5.1</t>
  </si>
  <si>
    <t>2.2.4.4</t>
  </si>
  <si>
    <t>2.2.4.3</t>
  </si>
  <si>
    <t>2.3.4.2</t>
  </si>
  <si>
    <t>2.2.4.1</t>
  </si>
  <si>
    <t>2.2.1.3</t>
  </si>
  <si>
    <t>2.2.1.5</t>
  </si>
  <si>
    <t>2.2.1.7</t>
  </si>
  <si>
    <t>2.2.1.8</t>
  </si>
  <si>
    <t>2.2.2.1</t>
  </si>
  <si>
    <t>2.2.2.2</t>
  </si>
  <si>
    <t>2.2.3.1</t>
  </si>
  <si>
    <t>2.2.3.2</t>
  </si>
  <si>
    <t>2.2.1.6</t>
  </si>
  <si>
    <t>2.2.6</t>
  </si>
  <si>
    <t>CONTRATACION DE SERVICIOS</t>
  </si>
  <si>
    <t>SERVICIOS BASICOS</t>
  </si>
  <si>
    <t>Recolección de residuos solidos</t>
  </si>
  <si>
    <t>PUBLICIDAD, IMPRESIÓN Y ENCUADERNACION</t>
  </si>
  <si>
    <t>VIATICOS</t>
  </si>
  <si>
    <t>TRANSPORTE Y ALMACENAJE</t>
  </si>
  <si>
    <t>ALQUILERES Y RENTAS</t>
  </si>
  <si>
    <t>Alquiler de maquinarias y equipos</t>
  </si>
  <si>
    <t xml:space="preserve">SEGUROS  </t>
  </si>
  <si>
    <t>Seguros de bienes inmuebles e infraestructura</t>
  </si>
  <si>
    <t>SERVCIOS DE CONSERVACION, REPARACIONES MENORES E INSTALACIONES TEMPORALES</t>
  </si>
  <si>
    <t>Clasificación</t>
  </si>
  <si>
    <t>Viáticos fuera del país</t>
  </si>
  <si>
    <t>Alquileres y rentas de edificios y locales</t>
  </si>
  <si>
    <t>Contratación de obras menores</t>
  </si>
  <si>
    <t>Mantenimiento y reparación de maquinarias y equipos</t>
  </si>
  <si>
    <t>Útiles menores médico quirúrgicos y de laboratorio</t>
  </si>
  <si>
    <t>Útiles destinados a actividades deportivas y recreativas</t>
  </si>
  <si>
    <t>Útiles de cocina y comedor</t>
  </si>
  <si>
    <t>Productos y Útiles Varios n.i.p</t>
  </si>
  <si>
    <t>OTROS SERVICIOS NO INCLUIDOS EN CONCEPTOS ANTERIORES</t>
  </si>
  <si>
    <t>Organización de eventos y festividades</t>
  </si>
  <si>
    <t>Impuestos, derechos y tasas</t>
  </si>
  <si>
    <t>MATERIALES Y SUMINISTROS</t>
  </si>
  <si>
    <t>ALIMENTOS Y PRODUCTOS AGROFORESTALES</t>
  </si>
  <si>
    <t>TEXTILES Y VESTUARIOS</t>
  </si>
  <si>
    <t>PRODUCTOS DE PAPEL, CARTON E IMPRESOS</t>
  </si>
  <si>
    <t>PRODUCTOS FARMACEUTICOS</t>
  </si>
  <si>
    <t>PRODUCTOS DE CUERO, CAUCHO Y PLASTICOS</t>
  </si>
  <si>
    <t>PRODUCTOS DE MINERALES, METALICOS Y NO METALICOS</t>
  </si>
  <si>
    <t>Productos de cemento, cal, asbesto, yeso y arcilla</t>
  </si>
  <si>
    <t>Productos de vidrio, loza y porcelana</t>
  </si>
  <si>
    <t>Minerales</t>
  </si>
  <si>
    <t>COMBUSTIBLES, LUBRICANTES, PRODUCTOS QUIMICOS Y CONEXOS</t>
  </si>
  <si>
    <t>Combustibles y lubricantes</t>
  </si>
  <si>
    <t>PRODUCTOS Y UTILES VARIOS</t>
  </si>
  <si>
    <t>BIENES MUEBLES, INMUEBLES E INTANGIBLES</t>
  </si>
  <si>
    <t>MOBILIARIOS Y EQUIPOS</t>
  </si>
  <si>
    <t>Muebles de oficina y estantería</t>
  </si>
  <si>
    <t>Muebles de alojamiento</t>
  </si>
  <si>
    <t>Equipos de computo</t>
  </si>
  <si>
    <t>Otros mobiliarios y equipos no identificados precedentemente</t>
  </si>
  <si>
    <t>MOBILIARIOS Y EQUIPO EDUCACIONAL Y RECREATIVO</t>
  </si>
  <si>
    <t>2.6.2.1</t>
  </si>
  <si>
    <t>2.6.3.1</t>
  </si>
  <si>
    <t>EQUIPO E INSTRUMENTAL, CIENTIFICO Y LABORATORIO</t>
  </si>
  <si>
    <t>VEHICULOS Y EQUIPOS DE TRANSPORTE, TRACCION Y ELEVACION</t>
  </si>
  <si>
    <t>MAQUINARIA, OTROS EQUIPOS Y HERRAMIENTAS</t>
  </si>
  <si>
    <t>EQUIPOS DE DEFENSA Y SEGURIDAD</t>
  </si>
  <si>
    <t>BIENES INTANGIBLES</t>
  </si>
  <si>
    <t>Programas de informática y base de datos</t>
  </si>
  <si>
    <t>Licencias informáticas e intelectuales, industriales y comerciales</t>
  </si>
  <si>
    <t>Instituto Nacional de Atención Integral a la Primera Infancia</t>
  </si>
  <si>
    <t>Presupuesto de INAIPI</t>
  </si>
  <si>
    <t>Direccion Administrativa y Finaciera</t>
  </si>
  <si>
    <t>Cuenta 
Presupuestaria</t>
  </si>
  <si>
    <t xml:space="preserve">                      Instituto Nacional de Atención Integral a la Primera Infancia</t>
  </si>
  <si>
    <t xml:space="preserve">    Direccion Administrativa y Finaciera</t>
  </si>
  <si>
    <t xml:space="preserve">  Presupuesto de INAIPI</t>
  </si>
  <si>
    <t>Fumigación, lavandería, limpieza e higiene</t>
  </si>
  <si>
    <t>Servicios técnicos y profesionales</t>
  </si>
  <si>
    <t>Productos metálicos y sus derivados</t>
  </si>
  <si>
    <t>Productos químicos y conexos</t>
  </si>
  <si>
    <t>útiles de escritorio, oficina e informática</t>
  </si>
  <si>
    <t>Productos y útiles varios n.i.p.</t>
  </si>
  <si>
    <t>Dirección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</si>
</sst>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2"/>
      <color rgb="FF666666"/>
      <name val="Arial"/>
      <family val="2"/>
    </font>
    <font>
      <sz val="12"/>
      <color rgb="FF1673BA"/>
      <name val="Arial"/>
      <family val="2"/>
    </font>
    <font>
      <sz val="11"/>
      <color rgb="FF008000"/>
      <name val="Arial"/>
      <family val="2"/>
    </font>
    <font>
      <sz val="11"/>
      <color rgb="FF1673BA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1"/>
      <color theme="1"/>
      <name val="Franklin Gothic Demi"/>
      <family val="2"/>
    </font>
    <font>
      <sz val="10"/>
      <color theme="1"/>
      <name val="Franklin Gothic Demi"/>
      <family val="2"/>
    </font>
    <font>
      <sz val="9"/>
      <color theme="1"/>
      <name val="Franklin Gothic Demi"/>
      <family val="2"/>
    </font>
    <font>
      <sz val="13.5"/>
      <color theme="1"/>
      <name val="Franklin Gothic Demi"/>
      <family val="2"/>
    </font>
    <font>
      <sz val="12"/>
      <color theme="1"/>
      <name val="Franklin Gothic Demi"/>
      <family val="2"/>
    </font>
    <font>
      <sz val="14"/>
      <color theme="1"/>
      <name val="Franklin Gothic Dem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" fontId="0" fillId="0" borderId="0" xfId="0" applyNumberForma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/>
    <xf numFmtId="4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/>
    <xf numFmtId="49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" fontId="6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/>
    </xf>
    <xf numFmtId="4" fontId="6" fillId="3" borderId="0" xfId="0" applyNumberFormat="1" applyFont="1" applyFill="1" applyAlignment="1"/>
    <xf numFmtId="0" fontId="6" fillId="3" borderId="0" xfId="0" applyFont="1" applyFill="1" applyAlignment="1">
      <alignment horizontal="right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" fontId="7" fillId="3" borderId="0" xfId="0" applyNumberFormat="1" applyFont="1" applyFill="1" applyAlignment="1">
      <alignment horizontal="right" vertical="center"/>
    </xf>
    <xf numFmtId="0" fontId="0" fillId="0" borderId="1" xfId="0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3" borderId="0" xfId="0" applyFont="1" applyFill="1" applyBorder="1" applyAlignment="1"/>
    <xf numFmtId="0" fontId="11" fillId="0" borderId="0" xfId="0" applyFont="1" applyBorder="1" applyAlignment="1">
      <alignment vertical="center"/>
    </xf>
    <xf numFmtId="4" fontId="5" fillId="4" borderId="8" xfId="0" applyNumberFormat="1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4" fontId="9" fillId="0" borderId="0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447675</xdr:colOff>
      <xdr:row>2</xdr:row>
      <xdr:rowOff>207882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390650" cy="626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11206</xdr:rowOff>
    </xdr:from>
    <xdr:to>
      <xdr:col>2</xdr:col>
      <xdr:colOff>268944</xdr:colOff>
      <xdr:row>3</xdr:row>
      <xdr:rowOff>176519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1206"/>
          <a:ext cx="1949824" cy="8824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47626</xdr:rowOff>
    </xdr:from>
    <xdr:to>
      <xdr:col>1</xdr:col>
      <xdr:colOff>619125</xdr:colOff>
      <xdr:row>3</xdr:row>
      <xdr:rowOff>178595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47626"/>
          <a:ext cx="1724025" cy="788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zoomScale="85" zoomScaleNormal="85" workbookViewId="0">
      <selection activeCell="G4" sqref="G4"/>
    </sheetView>
  </sheetViews>
  <sheetFormatPr baseColWidth="10" defaultRowHeight="15" x14ac:dyDescent="0.25"/>
  <cols>
    <col min="1" max="1" width="14.140625" customWidth="1"/>
    <col min="2" max="2" width="14.42578125" style="1" customWidth="1"/>
    <col min="3" max="3" width="14.5703125" customWidth="1"/>
    <col min="4" max="4" width="18.5703125" customWidth="1"/>
    <col min="6" max="6" width="17.42578125" customWidth="1"/>
  </cols>
  <sheetData>
    <row r="1" spans="1:14" s="32" customFormat="1" ht="15" customHeight="1" x14ac:dyDescent="0.25">
      <c r="A1" s="48" t="s">
        <v>779</v>
      </c>
      <c r="B1" s="48"/>
      <c r="C1" s="48"/>
      <c r="D1" s="48"/>
      <c r="E1" s="48"/>
      <c r="F1" s="48"/>
    </row>
    <row r="2" spans="1:14" s="32" customFormat="1" ht="19.5" customHeight="1" x14ac:dyDescent="0.25">
      <c r="A2" s="46" t="s">
        <v>780</v>
      </c>
      <c r="B2" s="46"/>
      <c r="C2" s="46"/>
      <c r="D2" s="46"/>
      <c r="E2" s="46"/>
      <c r="F2" s="46"/>
      <c r="G2" s="40"/>
      <c r="H2" s="40"/>
      <c r="I2" s="40"/>
      <c r="J2" s="40"/>
      <c r="K2" s="40"/>
      <c r="L2" s="40"/>
      <c r="M2" s="40"/>
      <c r="N2" s="40"/>
    </row>
    <row r="3" spans="1:14" s="32" customFormat="1" ht="24.75" customHeight="1" x14ac:dyDescent="0.25">
      <c r="A3" s="47" t="s">
        <v>781</v>
      </c>
      <c r="B3" s="47"/>
      <c r="C3" s="47"/>
      <c r="D3" s="47"/>
      <c r="E3" s="47"/>
      <c r="F3" s="47"/>
    </row>
    <row r="4" spans="1:14" ht="38.25" customHeight="1" x14ac:dyDescent="0.25">
      <c r="A4" s="31"/>
      <c r="B4" s="30" t="s">
        <v>13</v>
      </c>
      <c r="C4" s="51" t="s">
        <v>14</v>
      </c>
      <c r="D4" s="51"/>
      <c r="E4" s="51" t="s">
        <v>15</v>
      </c>
      <c r="F4" s="51"/>
    </row>
    <row r="5" spans="1:14" ht="31.5" customHeight="1" x14ac:dyDescent="0.25">
      <c r="A5" s="29" t="s">
        <v>10</v>
      </c>
      <c r="B5" s="42">
        <f>2079.99</f>
        <v>2079.9899999999998</v>
      </c>
      <c r="C5" s="45"/>
      <c r="D5" s="45"/>
      <c r="E5" s="50">
        <f t="shared" ref="E5:E17" si="0">B5-C5</f>
        <v>2079.9899999999998</v>
      </c>
      <c r="F5" s="50"/>
    </row>
    <row r="6" spans="1:14" ht="27" customHeight="1" x14ac:dyDescent="0.25">
      <c r="A6" s="29" t="s">
        <v>0</v>
      </c>
      <c r="B6" s="42">
        <f>1079800</f>
        <v>1079800</v>
      </c>
      <c r="C6" s="45"/>
      <c r="D6" s="45"/>
      <c r="E6" s="50">
        <f t="shared" si="0"/>
        <v>1079800</v>
      </c>
      <c r="F6" s="50"/>
    </row>
    <row r="7" spans="1:14" ht="24.75" customHeight="1" x14ac:dyDescent="0.25">
      <c r="A7" s="29" t="s">
        <v>1</v>
      </c>
      <c r="B7" s="42">
        <f>278200+4655</f>
        <v>282855</v>
      </c>
      <c r="C7" s="45"/>
      <c r="D7" s="45"/>
      <c r="E7" s="50">
        <f t="shared" si="0"/>
        <v>282855</v>
      </c>
      <c r="F7" s="50"/>
    </row>
    <row r="8" spans="1:14" ht="24" customHeight="1" x14ac:dyDescent="0.25">
      <c r="A8" s="29" t="s">
        <v>6</v>
      </c>
      <c r="B8" s="42">
        <f>2171750.98</f>
        <v>2171750.98</v>
      </c>
      <c r="C8" s="45"/>
      <c r="D8" s="45"/>
      <c r="E8" s="50">
        <f t="shared" si="0"/>
        <v>2171750.98</v>
      </c>
      <c r="F8" s="50"/>
    </row>
    <row r="9" spans="1:14" ht="24" customHeight="1" x14ac:dyDescent="0.25">
      <c r="A9" s="29" t="s">
        <v>7</v>
      </c>
      <c r="B9" s="42">
        <f>5500</f>
        <v>5500</v>
      </c>
      <c r="C9" s="45"/>
      <c r="D9" s="45"/>
      <c r="E9" s="50">
        <f t="shared" si="0"/>
        <v>5500</v>
      </c>
      <c r="F9" s="50"/>
    </row>
    <row r="10" spans="1:14" ht="23.25" customHeight="1" x14ac:dyDescent="0.25">
      <c r="A10" s="29" t="s">
        <v>2</v>
      </c>
      <c r="B10" s="42">
        <f>5400+390041.6+3696.32+16365.59</f>
        <v>415503.51</v>
      </c>
      <c r="C10" s="45"/>
      <c r="D10" s="45"/>
      <c r="E10" s="50">
        <f t="shared" si="0"/>
        <v>415503.51</v>
      </c>
      <c r="F10" s="50"/>
    </row>
    <row r="11" spans="1:14" ht="22.5" customHeight="1" x14ac:dyDescent="0.25">
      <c r="A11" s="29" t="s">
        <v>11</v>
      </c>
      <c r="B11" s="42">
        <f>8500</f>
        <v>8500</v>
      </c>
      <c r="C11" s="45"/>
      <c r="D11" s="45"/>
      <c r="E11" s="50">
        <f t="shared" si="0"/>
        <v>8500</v>
      </c>
      <c r="F11" s="50"/>
    </row>
    <row r="12" spans="1:14" ht="25.5" customHeight="1" x14ac:dyDescent="0.25">
      <c r="A12" s="29" t="s">
        <v>3</v>
      </c>
      <c r="B12" s="42">
        <f>193.93</f>
        <v>193.93</v>
      </c>
      <c r="C12" s="45"/>
      <c r="D12" s="45"/>
      <c r="E12" s="50">
        <f t="shared" si="0"/>
        <v>193.93</v>
      </c>
      <c r="F12" s="50"/>
    </row>
    <row r="13" spans="1:14" ht="24.75" customHeight="1" x14ac:dyDescent="0.25">
      <c r="A13" s="29" t="s">
        <v>9</v>
      </c>
      <c r="B13" s="42">
        <f>18935.41</f>
        <v>18935.41</v>
      </c>
      <c r="C13" s="45"/>
      <c r="D13" s="45"/>
      <c r="E13" s="50">
        <f t="shared" si="0"/>
        <v>18935.41</v>
      </c>
      <c r="F13" s="50"/>
    </row>
    <row r="14" spans="1:14" ht="24" customHeight="1" x14ac:dyDescent="0.25">
      <c r="A14" s="29" t="s">
        <v>12</v>
      </c>
      <c r="B14" s="42">
        <f>47965.13</f>
        <v>47965.13</v>
      </c>
      <c r="C14" s="45"/>
      <c r="D14" s="45"/>
      <c r="E14" s="50">
        <f t="shared" si="0"/>
        <v>47965.13</v>
      </c>
      <c r="F14" s="50"/>
    </row>
    <row r="15" spans="1:14" ht="27.75" customHeight="1" x14ac:dyDescent="0.25">
      <c r="A15" s="29" t="s">
        <v>4</v>
      </c>
      <c r="B15" s="42">
        <f>20285.34+9480.7+1292.81</f>
        <v>31058.850000000002</v>
      </c>
      <c r="C15" s="45"/>
      <c r="D15" s="45"/>
      <c r="E15" s="50">
        <f t="shared" si="0"/>
        <v>31058.850000000002</v>
      </c>
      <c r="F15" s="50"/>
    </row>
    <row r="16" spans="1:14" ht="19.5" customHeight="1" x14ac:dyDescent="0.25">
      <c r="A16" s="29" t="s">
        <v>5</v>
      </c>
      <c r="B16" s="42">
        <f>93278.97+4531.49</f>
        <v>97810.46</v>
      </c>
      <c r="C16" s="45"/>
      <c r="D16" s="45"/>
      <c r="E16" s="50">
        <f t="shared" si="0"/>
        <v>97810.46</v>
      </c>
      <c r="F16" s="50"/>
    </row>
    <row r="17" spans="1:6" ht="22.5" customHeight="1" x14ac:dyDescent="0.25">
      <c r="A17" s="29" t="s">
        <v>8</v>
      </c>
      <c r="B17" s="42">
        <f>5094.87+28101.38+6490.18+82402.29+988</f>
        <v>123076.72</v>
      </c>
      <c r="C17" s="45"/>
      <c r="D17" s="45"/>
      <c r="E17" s="50">
        <f t="shared" si="0"/>
        <v>123076.72</v>
      </c>
      <c r="F17" s="50"/>
    </row>
    <row r="18" spans="1:6" ht="24" customHeight="1" x14ac:dyDescent="0.25">
      <c r="A18" s="29"/>
      <c r="B18" s="42"/>
      <c r="C18" s="45"/>
      <c r="D18" s="45"/>
      <c r="E18" s="49"/>
      <c r="F18" s="49"/>
    </row>
    <row r="19" spans="1:6" ht="24.75" customHeight="1" x14ac:dyDescent="0.25">
      <c r="A19" s="29"/>
      <c r="B19" s="42">
        <f>SUM(B5:B18)</f>
        <v>4285029.9799999995</v>
      </c>
      <c r="C19" s="45"/>
      <c r="D19" s="45"/>
      <c r="E19" s="50">
        <f>SUM(E5:F18)</f>
        <v>4285029.9799999995</v>
      </c>
      <c r="F19" s="50"/>
    </row>
  </sheetData>
  <mergeCells count="35">
    <mergeCell ref="E4:F4"/>
    <mergeCell ref="E5:F5"/>
    <mergeCell ref="E6:F6"/>
    <mergeCell ref="E7:F7"/>
    <mergeCell ref="E8:F8"/>
    <mergeCell ref="E10:F10"/>
    <mergeCell ref="E11:F11"/>
    <mergeCell ref="E9:F9"/>
    <mergeCell ref="E12:F12"/>
    <mergeCell ref="E13:F13"/>
    <mergeCell ref="E15:F15"/>
    <mergeCell ref="E16:F16"/>
    <mergeCell ref="E17:F17"/>
    <mergeCell ref="E14:F14"/>
    <mergeCell ref="C13:D13"/>
    <mergeCell ref="C14:D14"/>
    <mergeCell ref="C15:D15"/>
    <mergeCell ref="C16:D16"/>
    <mergeCell ref="C17:D17"/>
    <mergeCell ref="C18:D18"/>
    <mergeCell ref="C19:D19"/>
    <mergeCell ref="A2:F2"/>
    <mergeCell ref="A3:F3"/>
    <mergeCell ref="A1:F1"/>
    <mergeCell ref="E18:F18"/>
    <mergeCell ref="E19:F19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ageMargins left="0.70866141732283472" right="0.70866141732283472" top="0.74803149606299213" bottom="0.55118110236220474" header="0.31496062992125984" footer="0.31496062992125984"/>
  <pageSetup scale="99" orientation="portrait" r:id="rId1"/>
  <headerFooter>
    <oddFooter xml:space="preserve">&amp;LF-DAF-PRE-000
&amp;C&amp;P de &amp;N
Documento confidencial. La distribución de este documento debe ser autorizado por el INAIPI &amp;RFecha de Impresión: 
&amp;D&amp;T
</oddFooter>
  </headerFooter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7"/>
  <sheetViews>
    <sheetView showGridLines="0" view="pageBreakPreview" zoomScale="70" zoomScaleNormal="100" zoomScaleSheetLayoutView="70" workbookViewId="0">
      <selection activeCell="E11" sqref="E11:E13"/>
    </sheetView>
  </sheetViews>
  <sheetFormatPr baseColWidth="10" defaultRowHeight="15" x14ac:dyDescent="0.25"/>
  <cols>
    <col min="1" max="1" width="9.42578125" customWidth="1"/>
    <col min="2" max="2" width="15.85546875" customWidth="1"/>
    <col min="3" max="3" width="16.85546875" customWidth="1"/>
    <col min="4" max="4" width="14.28515625" customWidth="1"/>
    <col min="9" max="9" width="22.5703125" customWidth="1"/>
    <col min="10" max="10" width="18.7109375" customWidth="1"/>
  </cols>
  <sheetData>
    <row r="1" spans="1:10" s="43" customFormat="1" ht="19.5" customHeight="1" x14ac:dyDescent="0.35">
      <c r="A1" s="52" t="s">
        <v>775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43" customFormat="1" ht="19.5" customHeight="1" x14ac:dyDescent="0.35">
      <c r="A2" s="52" t="s">
        <v>777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43" customFormat="1" ht="18" customHeight="1" x14ac:dyDescent="0.25">
      <c r="A3" s="53" t="s">
        <v>776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43" customFormat="1" ht="15.75" x14ac:dyDescent="0.3">
      <c r="A4" s="44"/>
      <c r="B4" s="44"/>
      <c r="C4" s="39"/>
      <c r="D4" s="39"/>
      <c r="E4" s="39"/>
      <c r="F4" s="39"/>
      <c r="G4" s="39"/>
      <c r="H4" s="39"/>
      <c r="I4" s="39"/>
      <c r="J4" s="39"/>
    </row>
    <row r="5" spans="1:10" ht="39" customHeight="1" x14ac:dyDescent="0.25">
      <c r="A5" s="41" t="s">
        <v>16</v>
      </c>
      <c r="B5" s="41" t="s">
        <v>17</v>
      </c>
      <c r="C5" s="41" t="s">
        <v>18</v>
      </c>
      <c r="D5" s="41" t="s">
        <v>19</v>
      </c>
      <c r="E5" s="41" t="s">
        <v>20</v>
      </c>
      <c r="F5" s="41" t="s">
        <v>21</v>
      </c>
      <c r="G5" s="41" t="s">
        <v>22</v>
      </c>
      <c r="H5" s="41" t="s">
        <v>23</v>
      </c>
      <c r="I5" s="41" t="s">
        <v>24</v>
      </c>
      <c r="J5" s="41" t="s">
        <v>25</v>
      </c>
    </row>
    <row r="6" spans="1:10" x14ac:dyDescent="0.25">
      <c r="A6" s="2"/>
      <c r="B6" s="2"/>
      <c r="C6" s="2"/>
      <c r="D6" s="3"/>
      <c r="E6" s="2"/>
      <c r="F6" s="2"/>
      <c r="G6" s="2"/>
      <c r="H6" s="2"/>
      <c r="I6" s="3" t="s">
        <v>26</v>
      </c>
      <c r="J6" s="4">
        <v>3827389574</v>
      </c>
    </row>
    <row r="7" spans="1:10" x14ac:dyDescent="0.25">
      <c r="A7" s="54">
        <v>1</v>
      </c>
      <c r="B7" s="54">
        <v>206.01</v>
      </c>
      <c r="C7" s="54" t="s">
        <v>27</v>
      </c>
      <c r="D7" s="55" t="s">
        <v>28</v>
      </c>
      <c r="E7" s="54">
        <v>10</v>
      </c>
      <c r="F7" s="54">
        <v>100</v>
      </c>
      <c r="G7" s="54">
        <v>100</v>
      </c>
      <c r="H7" s="54">
        <v>0</v>
      </c>
      <c r="I7" s="55" t="s">
        <v>29</v>
      </c>
      <c r="J7" s="6"/>
    </row>
    <row r="8" spans="1:10" ht="42.75" x14ac:dyDescent="0.25">
      <c r="A8" s="54"/>
      <c r="B8" s="54"/>
      <c r="C8" s="54"/>
      <c r="D8" s="55"/>
      <c r="E8" s="54"/>
      <c r="F8" s="54"/>
      <c r="G8" s="54"/>
      <c r="H8" s="54"/>
      <c r="I8" s="55"/>
      <c r="J8" s="7" t="s">
        <v>30</v>
      </c>
    </row>
    <row r="9" spans="1:10" x14ac:dyDescent="0.25">
      <c r="A9" s="54"/>
      <c r="B9" s="54"/>
      <c r="C9" s="54"/>
      <c r="D9" s="55"/>
      <c r="E9" s="54"/>
      <c r="F9" s="54"/>
      <c r="G9" s="54"/>
      <c r="H9" s="54"/>
      <c r="I9" s="55"/>
      <c r="J9" s="7"/>
    </row>
    <row r="10" spans="1:10" ht="45" x14ac:dyDescent="0.25">
      <c r="A10" s="2">
        <v>2</v>
      </c>
      <c r="B10" s="2">
        <v>206.01</v>
      </c>
      <c r="C10" s="2" t="s">
        <v>27</v>
      </c>
      <c r="D10" s="5" t="s">
        <v>28</v>
      </c>
      <c r="E10" s="2">
        <v>10</v>
      </c>
      <c r="F10" s="2">
        <v>100</v>
      </c>
      <c r="G10" s="2">
        <v>100</v>
      </c>
      <c r="H10" s="2">
        <v>0</v>
      </c>
      <c r="I10" s="5" t="s">
        <v>31</v>
      </c>
      <c r="J10" s="8">
        <v>1355937666</v>
      </c>
    </row>
    <row r="11" spans="1:10" ht="32.25" customHeight="1" x14ac:dyDescent="0.25">
      <c r="A11" s="54">
        <v>3</v>
      </c>
      <c r="B11" s="54">
        <v>206.01</v>
      </c>
      <c r="C11" s="54" t="s">
        <v>27</v>
      </c>
      <c r="D11" s="55" t="s">
        <v>28</v>
      </c>
      <c r="E11" s="54">
        <v>10</v>
      </c>
      <c r="F11" s="54">
        <v>100</v>
      </c>
      <c r="G11" s="54">
        <v>100</v>
      </c>
      <c r="H11" s="54">
        <v>0</v>
      </c>
      <c r="I11" s="55" t="s">
        <v>32</v>
      </c>
      <c r="J11" s="6"/>
    </row>
    <row r="12" spans="1:10" ht="42.75" x14ac:dyDescent="0.25">
      <c r="A12" s="54"/>
      <c r="B12" s="54"/>
      <c r="C12" s="54"/>
      <c r="D12" s="55"/>
      <c r="E12" s="54"/>
      <c r="F12" s="54"/>
      <c r="G12" s="54"/>
      <c r="H12" s="54"/>
      <c r="I12" s="55"/>
      <c r="J12" s="7" t="s">
        <v>33</v>
      </c>
    </row>
    <row r="13" spans="1:10" x14ac:dyDescent="0.25">
      <c r="A13" s="54"/>
      <c r="B13" s="54"/>
      <c r="C13" s="54"/>
      <c r="D13" s="55"/>
      <c r="E13" s="54"/>
      <c r="F13" s="54"/>
      <c r="G13" s="54"/>
      <c r="H13" s="54"/>
      <c r="I13" s="55"/>
      <c r="J13" s="7"/>
    </row>
    <row r="14" spans="1:10" ht="45" x14ac:dyDescent="0.25">
      <c r="A14" s="2">
        <v>4</v>
      </c>
      <c r="B14" s="2">
        <v>206.01</v>
      </c>
      <c r="C14" s="2" t="s">
        <v>27</v>
      </c>
      <c r="D14" s="5" t="s">
        <v>28</v>
      </c>
      <c r="E14" s="2">
        <v>10</v>
      </c>
      <c r="F14" s="2">
        <v>100</v>
      </c>
      <c r="G14" s="2">
        <v>100</v>
      </c>
      <c r="H14" s="2">
        <v>0</v>
      </c>
      <c r="I14" s="5" t="s">
        <v>34</v>
      </c>
      <c r="J14" s="8">
        <v>846394</v>
      </c>
    </row>
    <row r="15" spans="1:10" x14ac:dyDescent="0.25">
      <c r="A15" s="54">
        <v>5</v>
      </c>
      <c r="B15" s="54">
        <v>206.01</v>
      </c>
      <c r="C15" s="54" t="s">
        <v>27</v>
      </c>
      <c r="D15" s="55" t="s">
        <v>28</v>
      </c>
      <c r="E15" s="54">
        <v>10</v>
      </c>
      <c r="F15" s="54">
        <v>100</v>
      </c>
      <c r="G15" s="54">
        <v>100</v>
      </c>
      <c r="H15" s="54">
        <v>0</v>
      </c>
      <c r="I15" s="55" t="s">
        <v>35</v>
      </c>
      <c r="J15" s="6"/>
    </row>
    <row r="16" spans="1:10" ht="42.75" x14ac:dyDescent="0.25">
      <c r="A16" s="54"/>
      <c r="B16" s="54"/>
      <c r="C16" s="54"/>
      <c r="D16" s="55"/>
      <c r="E16" s="54"/>
      <c r="F16" s="54"/>
      <c r="G16" s="54"/>
      <c r="H16" s="54"/>
      <c r="I16" s="55"/>
      <c r="J16" s="7" t="s">
        <v>36</v>
      </c>
    </row>
    <row r="17" spans="1:10" x14ac:dyDescent="0.25">
      <c r="A17" s="54"/>
      <c r="B17" s="54"/>
      <c r="C17" s="54"/>
      <c r="D17" s="55"/>
      <c r="E17" s="54"/>
      <c r="F17" s="54"/>
      <c r="G17" s="54"/>
      <c r="H17" s="54"/>
      <c r="I17" s="55"/>
      <c r="J17" s="7"/>
    </row>
    <row r="18" spans="1:10" ht="45" x14ac:dyDescent="0.25">
      <c r="A18" s="2">
        <v>6</v>
      </c>
      <c r="B18" s="2">
        <v>206.01</v>
      </c>
      <c r="C18" s="2" t="s">
        <v>27</v>
      </c>
      <c r="D18" s="5" t="s">
        <v>28</v>
      </c>
      <c r="E18" s="2">
        <v>10</v>
      </c>
      <c r="F18" s="2">
        <v>100</v>
      </c>
      <c r="G18" s="2">
        <v>100</v>
      </c>
      <c r="H18" s="2">
        <v>0</v>
      </c>
      <c r="I18" s="5" t="s">
        <v>37</v>
      </c>
      <c r="J18" s="8">
        <v>112994805</v>
      </c>
    </row>
    <row r="19" spans="1:10" x14ac:dyDescent="0.25">
      <c r="A19" s="54">
        <v>7</v>
      </c>
      <c r="B19" s="54">
        <v>206.01</v>
      </c>
      <c r="C19" s="54" t="s">
        <v>27</v>
      </c>
      <c r="D19" s="55" t="s">
        <v>28</v>
      </c>
      <c r="E19" s="54">
        <v>10</v>
      </c>
      <c r="F19" s="54">
        <v>100</v>
      </c>
      <c r="G19" s="54">
        <v>100</v>
      </c>
      <c r="H19" s="54">
        <v>0</v>
      </c>
      <c r="I19" s="55" t="s">
        <v>38</v>
      </c>
      <c r="J19" s="6"/>
    </row>
    <row r="20" spans="1:10" ht="42.75" x14ac:dyDescent="0.25">
      <c r="A20" s="54"/>
      <c r="B20" s="54"/>
      <c r="C20" s="54"/>
      <c r="D20" s="55"/>
      <c r="E20" s="54"/>
      <c r="F20" s="54"/>
      <c r="G20" s="54"/>
      <c r="H20" s="54"/>
      <c r="I20" s="55"/>
      <c r="J20" s="7" t="s">
        <v>39</v>
      </c>
    </row>
    <row r="21" spans="1:10" x14ac:dyDescent="0.25">
      <c r="A21" s="54"/>
      <c r="B21" s="54"/>
      <c r="C21" s="54"/>
      <c r="D21" s="55"/>
      <c r="E21" s="54"/>
      <c r="F21" s="54"/>
      <c r="G21" s="54"/>
      <c r="H21" s="54"/>
      <c r="I21" s="55"/>
      <c r="J21" s="7"/>
    </row>
    <row r="22" spans="1:10" ht="60" x14ac:dyDescent="0.25">
      <c r="A22" s="2">
        <v>8</v>
      </c>
      <c r="B22" s="2">
        <v>206.01</v>
      </c>
      <c r="C22" s="2" t="s">
        <v>27</v>
      </c>
      <c r="D22" s="5" t="s">
        <v>28</v>
      </c>
      <c r="E22" s="2">
        <v>10</v>
      </c>
      <c r="F22" s="2">
        <v>100</v>
      </c>
      <c r="G22" s="2">
        <v>100</v>
      </c>
      <c r="H22" s="2">
        <v>0</v>
      </c>
      <c r="I22" s="5" t="s">
        <v>40</v>
      </c>
      <c r="J22" s="8">
        <v>2539182</v>
      </c>
    </row>
    <row r="23" spans="1:10" ht="45" x14ac:dyDescent="0.25">
      <c r="A23" s="2">
        <v>9</v>
      </c>
      <c r="B23" s="2">
        <v>206.01</v>
      </c>
      <c r="C23" s="2" t="s">
        <v>27</v>
      </c>
      <c r="D23" s="5" t="s">
        <v>28</v>
      </c>
      <c r="E23" s="2">
        <v>10</v>
      </c>
      <c r="F23" s="2">
        <v>100</v>
      </c>
      <c r="G23" s="2">
        <v>100</v>
      </c>
      <c r="H23" s="2">
        <v>0</v>
      </c>
      <c r="I23" s="5" t="s">
        <v>41</v>
      </c>
      <c r="J23" s="8">
        <v>605329</v>
      </c>
    </row>
    <row r="24" spans="1:10" ht="45" x14ac:dyDescent="0.25">
      <c r="A24" s="2">
        <v>10</v>
      </c>
      <c r="B24" s="2">
        <v>206.01</v>
      </c>
      <c r="C24" s="2" t="s">
        <v>27</v>
      </c>
      <c r="D24" s="5" t="s">
        <v>28</v>
      </c>
      <c r="E24" s="2">
        <v>10</v>
      </c>
      <c r="F24" s="2">
        <v>100</v>
      </c>
      <c r="G24" s="2">
        <v>100</v>
      </c>
      <c r="H24" s="2">
        <v>0</v>
      </c>
      <c r="I24" s="5" t="s">
        <v>42</v>
      </c>
      <c r="J24" s="8">
        <v>605329</v>
      </c>
    </row>
    <row r="25" spans="1:10" x14ac:dyDescent="0.25">
      <c r="A25" s="54">
        <v>11</v>
      </c>
      <c r="B25" s="54">
        <v>206.01</v>
      </c>
      <c r="C25" s="54" t="s">
        <v>27</v>
      </c>
      <c r="D25" s="55" t="s">
        <v>28</v>
      </c>
      <c r="E25" s="54">
        <v>10</v>
      </c>
      <c r="F25" s="54">
        <v>100</v>
      </c>
      <c r="G25" s="54">
        <v>100</v>
      </c>
      <c r="H25" s="54">
        <v>0</v>
      </c>
      <c r="I25" s="55" t="s">
        <v>43</v>
      </c>
      <c r="J25" s="6"/>
    </row>
    <row r="26" spans="1:10" ht="42.75" x14ac:dyDescent="0.25">
      <c r="A26" s="54"/>
      <c r="B26" s="54"/>
      <c r="C26" s="54"/>
      <c r="D26" s="55"/>
      <c r="E26" s="54"/>
      <c r="F26" s="54"/>
      <c r="G26" s="54"/>
      <c r="H26" s="54"/>
      <c r="I26" s="55"/>
      <c r="J26" s="7" t="s">
        <v>44</v>
      </c>
    </row>
    <row r="27" spans="1:10" x14ac:dyDescent="0.25">
      <c r="A27" s="54"/>
      <c r="B27" s="54"/>
      <c r="C27" s="54"/>
      <c r="D27" s="55"/>
      <c r="E27" s="54"/>
      <c r="F27" s="54"/>
      <c r="G27" s="54"/>
      <c r="H27" s="54"/>
      <c r="I27" s="55"/>
      <c r="J27" s="7"/>
    </row>
    <row r="28" spans="1:10" ht="45" x14ac:dyDescent="0.25">
      <c r="A28" s="2">
        <v>12</v>
      </c>
      <c r="B28" s="2">
        <v>206.01</v>
      </c>
      <c r="C28" s="2" t="s">
        <v>27</v>
      </c>
      <c r="D28" s="5" t="s">
        <v>28</v>
      </c>
      <c r="E28" s="2">
        <v>10</v>
      </c>
      <c r="F28" s="2">
        <v>100</v>
      </c>
      <c r="G28" s="2">
        <v>100</v>
      </c>
      <c r="H28" s="2">
        <v>0</v>
      </c>
      <c r="I28" s="5" t="s">
        <v>45</v>
      </c>
      <c r="J28" s="8">
        <v>96135981</v>
      </c>
    </row>
    <row r="29" spans="1:10" x14ac:dyDescent="0.25">
      <c r="A29" s="54">
        <v>13</v>
      </c>
      <c r="B29" s="54">
        <v>206.01</v>
      </c>
      <c r="C29" s="54" t="s">
        <v>27</v>
      </c>
      <c r="D29" s="55" t="s">
        <v>28</v>
      </c>
      <c r="E29" s="54">
        <v>10</v>
      </c>
      <c r="F29" s="54">
        <v>100</v>
      </c>
      <c r="G29" s="54">
        <v>100</v>
      </c>
      <c r="H29" s="54">
        <v>0</v>
      </c>
      <c r="I29" s="55" t="s">
        <v>46</v>
      </c>
      <c r="J29" s="6"/>
    </row>
    <row r="30" spans="1:10" ht="42.75" x14ac:dyDescent="0.25">
      <c r="A30" s="54"/>
      <c r="B30" s="54"/>
      <c r="C30" s="54"/>
      <c r="D30" s="55"/>
      <c r="E30" s="54"/>
      <c r="F30" s="54"/>
      <c r="G30" s="54"/>
      <c r="H30" s="54"/>
      <c r="I30" s="55"/>
      <c r="J30" s="7" t="s">
        <v>47</v>
      </c>
    </row>
    <row r="31" spans="1:10" x14ac:dyDescent="0.25">
      <c r="A31" s="54"/>
      <c r="B31" s="54"/>
      <c r="C31" s="54"/>
      <c r="D31" s="55"/>
      <c r="E31" s="54"/>
      <c r="F31" s="54"/>
      <c r="G31" s="54"/>
      <c r="H31" s="54"/>
      <c r="I31" s="55"/>
      <c r="J31" s="7"/>
    </row>
    <row r="32" spans="1:10" ht="45" x14ac:dyDescent="0.25">
      <c r="A32" s="2">
        <v>14</v>
      </c>
      <c r="B32" s="2">
        <v>206.01</v>
      </c>
      <c r="C32" s="2" t="s">
        <v>27</v>
      </c>
      <c r="D32" s="5" t="s">
        <v>28</v>
      </c>
      <c r="E32" s="2">
        <v>10</v>
      </c>
      <c r="F32" s="2">
        <v>100</v>
      </c>
      <c r="G32" s="2">
        <v>100</v>
      </c>
      <c r="H32" s="2">
        <v>0</v>
      </c>
      <c r="I32" s="5" t="s">
        <v>48</v>
      </c>
      <c r="J32" s="8">
        <v>96271574</v>
      </c>
    </row>
    <row r="33" spans="1:10" x14ac:dyDescent="0.25">
      <c r="A33" s="54">
        <v>15</v>
      </c>
      <c r="B33" s="54">
        <v>206.01</v>
      </c>
      <c r="C33" s="54" t="s">
        <v>27</v>
      </c>
      <c r="D33" s="55" t="s">
        <v>28</v>
      </c>
      <c r="E33" s="54">
        <v>10</v>
      </c>
      <c r="F33" s="54">
        <v>100</v>
      </c>
      <c r="G33" s="54">
        <v>100</v>
      </c>
      <c r="H33" s="54">
        <v>0</v>
      </c>
      <c r="I33" s="55" t="s">
        <v>49</v>
      </c>
      <c r="J33" s="6"/>
    </row>
    <row r="34" spans="1:10" ht="42.75" x14ac:dyDescent="0.25">
      <c r="A34" s="54"/>
      <c r="B34" s="54"/>
      <c r="C34" s="54"/>
      <c r="D34" s="55"/>
      <c r="E34" s="54"/>
      <c r="F34" s="54"/>
      <c r="G34" s="54"/>
      <c r="H34" s="54"/>
      <c r="I34" s="55"/>
      <c r="J34" s="7" t="s">
        <v>50</v>
      </c>
    </row>
    <row r="35" spans="1:10" x14ac:dyDescent="0.25">
      <c r="A35" s="54"/>
      <c r="B35" s="54"/>
      <c r="C35" s="54"/>
      <c r="D35" s="55"/>
      <c r="E35" s="54"/>
      <c r="F35" s="54"/>
      <c r="G35" s="54"/>
      <c r="H35" s="54"/>
      <c r="I35" s="55"/>
      <c r="J35" s="7"/>
    </row>
    <row r="36" spans="1:10" ht="60" x14ac:dyDescent="0.25">
      <c r="A36" s="2">
        <v>16</v>
      </c>
      <c r="B36" s="2">
        <v>206.01</v>
      </c>
      <c r="C36" s="2" t="s">
        <v>27</v>
      </c>
      <c r="D36" s="5" t="s">
        <v>28</v>
      </c>
      <c r="E36" s="2">
        <v>10</v>
      </c>
      <c r="F36" s="2">
        <v>100</v>
      </c>
      <c r="G36" s="2">
        <v>100</v>
      </c>
      <c r="H36" s="2">
        <v>0</v>
      </c>
      <c r="I36" s="5" t="s">
        <v>51</v>
      </c>
      <c r="J36" s="8">
        <v>14915314</v>
      </c>
    </row>
    <row r="37" spans="1:10" x14ac:dyDescent="0.25">
      <c r="A37" s="54">
        <v>17</v>
      </c>
      <c r="B37" s="54">
        <v>206.01</v>
      </c>
      <c r="C37" s="54" t="s">
        <v>27</v>
      </c>
      <c r="D37" s="55" t="s">
        <v>28</v>
      </c>
      <c r="E37" s="54">
        <v>10</v>
      </c>
      <c r="F37" s="54">
        <v>100</v>
      </c>
      <c r="G37" s="54">
        <v>100</v>
      </c>
      <c r="H37" s="54">
        <v>0</v>
      </c>
      <c r="I37" s="55" t="s">
        <v>52</v>
      </c>
      <c r="J37" s="6"/>
    </row>
    <row r="38" spans="1:10" ht="42.75" x14ac:dyDescent="0.25">
      <c r="A38" s="54"/>
      <c r="B38" s="54"/>
      <c r="C38" s="54"/>
      <c r="D38" s="55"/>
      <c r="E38" s="54"/>
      <c r="F38" s="54"/>
      <c r="G38" s="54"/>
      <c r="H38" s="54"/>
      <c r="I38" s="55"/>
      <c r="J38" s="7" t="s">
        <v>53</v>
      </c>
    </row>
    <row r="39" spans="1:10" x14ac:dyDescent="0.25">
      <c r="A39" s="54"/>
      <c r="B39" s="54"/>
      <c r="C39" s="54"/>
      <c r="D39" s="55"/>
      <c r="E39" s="54"/>
      <c r="F39" s="54"/>
      <c r="G39" s="54"/>
      <c r="H39" s="54"/>
      <c r="I39" s="55"/>
      <c r="J39" s="7"/>
    </row>
    <row r="40" spans="1:10" ht="45" x14ac:dyDescent="0.25">
      <c r="A40" s="2">
        <v>18</v>
      </c>
      <c r="B40" s="2">
        <v>206.01</v>
      </c>
      <c r="C40" s="2" t="s">
        <v>27</v>
      </c>
      <c r="D40" s="5" t="s">
        <v>28</v>
      </c>
      <c r="E40" s="2">
        <v>10</v>
      </c>
      <c r="F40" s="2">
        <v>100</v>
      </c>
      <c r="G40" s="2">
        <v>100</v>
      </c>
      <c r="H40" s="2">
        <v>0</v>
      </c>
      <c r="I40" s="5" t="s">
        <v>54</v>
      </c>
      <c r="J40" s="8">
        <v>1000000</v>
      </c>
    </row>
    <row r="41" spans="1:10" x14ac:dyDescent="0.25">
      <c r="A41" s="54">
        <v>19</v>
      </c>
      <c r="B41" s="54">
        <v>206.01</v>
      </c>
      <c r="C41" s="54" t="s">
        <v>27</v>
      </c>
      <c r="D41" s="55" t="s">
        <v>28</v>
      </c>
      <c r="E41" s="54">
        <v>10</v>
      </c>
      <c r="F41" s="54">
        <v>100</v>
      </c>
      <c r="G41" s="54">
        <v>100</v>
      </c>
      <c r="H41" s="54">
        <v>0</v>
      </c>
      <c r="I41" s="55" t="s">
        <v>55</v>
      </c>
      <c r="J41" s="6"/>
    </row>
    <row r="42" spans="1:10" ht="42.75" x14ac:dyDescent="0.25">
      <c r="A42" s="54"/>
      <c r="B42" s="54"/>
      <c r="C42" s="54"/>
      <c r="D42" s="55"/>
      <c r="E42" s="54"/>
      <c r="F42" s="54"/>
      <c r="G42" s="54"/>
      <c r="H42" s="54"/>
      <c r="I42" s="55"/>
      <c r="J42" s="7" t="s">
        <v>56</v>
      </c>
    </row>
    <row r="43" spans="1:10" x14ac:dyDescent="0.25">
      <c r="A43" s="54"/>
      <c r="B43" s="54"/>
      <c r="C43" s="54"/>
      <c r="D43" s="55"/>
      <c r="E43" s="54"/>
      <c r="F43" s="54"/>
      <c r="G43" s="54"/>
      <c r="H43" s="54"/>
      <c r="I43" s="55"/>
      <c r="J43" s="7"/>
    </row>
    <row r="44" spans="1:10" ht="45" x14ac:dyDescent="0.25">
      <c r="A44" s="2">
        <v>20</v>
      </c>
      <c r="B44" s="2">
        <v>206.01</v>
      </c>
      <c r="C44" s="2" t="s">
        <v>27</v>
      </c>
      <c r="D44" s="5" t="s">
        <v>28</v>
      </c>
      <c r="E44" s="2">
        <v>10</v>
      </c>
      <c r="F44" s="2">
        <v>100</v>
      </c>
      <c r="G44" s="2">
        <v>100</v>
      </c>
      <c r="H44" s="2">
        <v>0</v>
      </c>
      <c r="I44" s="5" t="s">
        <v>57</v>
      </c>
      <c r="J44" s="8">
        <v>30000000</v>
      </c>
    </row>
    <row r="45" spans="1:10" x14ac:dyDescent="0.25">
      <c r="A45" s="54">
        <v>21</v>
      </c>
      <c r="B45" s="54">
        <v>206.01</v>
      </c>
      <c r="C45" s="54" t="s">
        <v>27</v>
      </c>
      <c r="D45" s="55" t="s">
        <v>28</v>
      </c>
      <c r="E45" s="54">
        <v>10</v>
      </c>
      <c r="F45" s="54">
        <v>100</v>
      </c>
      <c r="G45" s="54">
        <v>100</v>
      </c>
      <c r="H45" s="54">
        <v>0</v>
      </c>
      <c r="I45" s="55" t="s">
        <v>58</v>
      </c>
      <c r="J45" s="6"/>
    </row>
    <row r="46" spans="1:10" ht="42.75" x14ac:dyDescent="0.25">
      <c r="A46" s="54"/>
      <c r="B46" s="54"/>
      <c r="C46" s="54"/>
      <c r="D46" s="55"/>
      <c r="E46" s="54"/>
      <c r="F46" s="54"/>
      <c r="G46" s="54"/>
      <c r="H46" s="54"/>
      <c r="I46" s="55"/>
      <c r="J46" s="7" t="s">
        <v>59</v>
      </c>
    </row>
    <row r="47" spans="1:10" x14ac:dyDescent="0.25">
      <c r="A47" s="54"/>
      <c r="B47" s="54"/>
      <c r="C47" s="54"/>
      <c r="D47" s="55"/>
      <c r="E47" s="54"/>
      <c r="F47" s="54"/>
      <c r="G47" s="54"/>
      <c r="H47" s="54"/>
      <c r="I47" s="55"/>
      <c r="J47" s="7"/>
    </row>
    <row r="48" spans="1:10" ht="45" x14ac:dyDescent="0.25">
      <c r="A48" s="2">
        <v>22</v>
      </c>
      <c r="B48" s="2">
        <v>206.01</v>
      </c>
      <c r="C48" s="2" t="s">
        <v>27</v>
      </c>
      <c r="D48" s="5" t="s">
        <v>28</v>
      </c>
      <c r="E48" s="2">
        <v>10</v>
      </c>
      <c r="F48" s="2">
        <v>100</v>
      </c>
      <c r="G48" s="2">
        <v>100</v>
      </c>
      <c r="H48" s="2">
        <v>0</v>
      </c>
      <c r="I48" s="5" t="s">
        <v>60</v>
      </c>
      <c r="J48" s="8">
        <v>15000000</v>
      </c>
    </row>
    <row r="49" spans="1:10" x14ac:dyDescent="0.25">
      <c r="A49" s="54">
        <v>23</v>
      </c>
      <c r="B49" s="54">
        <v>206.01</v>
      </c>
      <c r="C49" s="54" t="s">
        <v>27</v>
      </c>
      <c r="D49" s="55" t="s">
        <v>28</v>
      </c>
      <c r="E49" s="54">
        <v>10</v>
      </c>
      <c r="F49" s="54">
        <v>100</v>
      </c>
      <c r="G49" s="54">
        <v>100</v>
      </c>
      <c r="H49" s="54">
        <v>0</v>
      </c>
      <c r="I49" s="55" t="s">
        <v>61</v>
      </c>
      <c r="J49" s="6"/>
    </row>
    <row r="50" spans="1:10" ht="42.75" x14ac:dyDescent="0.25">
      <c r="A50" s="54"/>
      <c r="B50" s="54"/>
      <c r="C50" s="54"/>
      <c r="D50" s="55"/>
      <c r="E50" s="54"/>
      <c r="F50" s="54"/>
      <c r="G50" s="54"/>
      <c r="H50" s="54"/>
      <c r="I50" s="55"/>
      <c r="J50" s="7" t="s">
        <v>62</v>
      </c>
    </row>
    <row r="51" spans="1:10" x14ac:dyDescent="0.25">
      <c r="A51" s="54"/>
      <c r="B51" s="54"/>
      <c r="C51" s="54"/>
      <c r="D51" s="55"/>
      <c r="E51" s="54"/>
      <c r="F51" s="54"/>
      <c r="G51" s="54"/>
      <c r="H51" s="54"/>
      <c r="I51" s="55"/>
      <c r="J51" s="7"/>
    </row>
    <row r="52" spans="1:10" ht="45" x14ac:dyDescent="0.25">
      <c r="A52" s="2">
        <v>24</v>
      </c>
      <c r="B52" s="2">
        <v>206.01</v>
      </c>
      <c r="C52" s="2" t="s">
        <v>27</v>
      </c>
      <c r="D52" s="5" t="s">
        <v>28</v>
      </c>
      <c r="E52" s="2">
        <v>10</v>
      </c>
      <c r="F52" s="2">
        <v>100</v>
      </c>
      <c r="G52" s="2">
        <v>100</v>
      </c>
      <c r="H52" s="2">
        <v>0</v>
      </c>
      <c r="I52" s="5" t="s">
        <v>63</v>
      </c>
      <c r="J52" s="8">
        <v>15000000</v>
      </c>
    </row>
    <row r="53" spans="1:10" ht="45" x14ac:dyDescent="0.25">
      <c r="A53" s="2">
        <v>25</v>
      </c>
      <c r="B53" s="2">
        <v>206.01</v>
      </c>
      <c r="C53" s="2" t="s">
        <v>27</v>
      </c>
      <c r="D53" s="5" t="s">
        <v>28</v>
      </c>
      <c r="E53" s="2">
        <v>10</v>
      </c>
      <c r="F53" s="2">
        <v>100</v>
      </c>
      <c r="G53" s="2">
        <v>100</v>
      </c>
      <c r="H53" s="2">
        <v>0</v>
      </c>
      <c r="I53" s="5" t="s">
        <v>64</v>
      </c>
      <c r="J53" s="8">
        <v>1000000</v>
      </c>
    </row>
    <row r="54" spans="1:10" x14ac:dyDescent="0.25">
      <c r="A54" s="54">
        <v>26</v>
      </c>
      <c r="B54" s="54">
        <v>206.01</v>
      </c>
      <c r="C54" s="54" t="s">
        <v>27</v>
      </c>
      <c r="D54" s="55" t="s">
        <v>28</v>
      </c>
      <c r="E54" s="54">
        <v>10</v>
      </c>
      <c r="F54" s="54">
        <v>100</v>
      </c>
      <c r="G54" s="54">
        <v>100</v>
      </c>
      <c r="H54" s="54">
        <v>0</v>
      </c>
      <c r="I54" s="55" t="s">
        <v>65</v>
      </c>
      <c r="J54" s="6"/>
    </row>
    <row r="55" spans="1:10" ht="42.75" x14ac:dyDescent="0.25">
      <c r="A55" s="54"/>
      <c r="B55" s="54"/>
      <c r="C55" s="54"/>
      <c r="D55" s="55"/>
      <c r="E55" s="54"/>
      <c r="F55" s="54"/>
      <c r="G55" s="54"/>
      <c r="H55" s="54"/>
      <c r="I55" s="55"/>
      <c r="J55" s="7" t="s">
        <v>66</v>
      </c>
    </row>
    <row r="56" spans="1:10" x14ac:dyDescent="0.25">
      <c r="A56" s="54"/>
      <c r="B56" s="54"/>
      <c r="C56" s="54"/>
      <c r="D56" s="55"/>
      <c r="E56" s="54"/>
      <c r="F56" s="54"/>
      <c r="G56" s="54"/>
      <c r="H56" s="54"/>
      <c r="I56" s="55"/>
      <c r="J56" s="7"/>
    </row>
    <row r="57" spans="1:10" ht="45" x14ac:dyDescent="0.25">
      <c r="A57" s="2">
        <v>27</v>
      </c>
      <c r="B57" s="2">
        <v>206.01</v>
      </c>
      <c r="C57" s="2" t="s">
        <v>27</v>
      </c>
      <c r="D57" s="5" t="s">
        <v>28</v>
      </c>
      <c r="E57" s="2">
        <v>10</v>
      </c>
      <c r="F57" s="2">
        <v>100</v>
      </c>
      <c r="G57" s="2">
        <v>100</v>
      </c>
      <c r="H57" s="2">
        <v>0</v>
      </c>
      <c r="I57" s="5" t="s">
        <v>67</v>
      </c>
      <c r="J57" s="8">
        <v>3000000</v>
      </c>
    </row>
    <row r="58" spans="1:10" x14ac:dyDescent="0.25">
      <c r="A58" s="54">
        <v>28</v>
      </c>
      <c r="B58" s="54">
        <v>206.01</v>
      </c>
      <c r="C58" s="54" t="s">
        <v>27</v>
      </c>
      <c r="D58" s="55" t="s">
        <v>28</v>
      </c>
      <c r="E58" s="54">
        <v>10</v>
      </c>
      <c r="F58" s="54">
        <v>100</v>
      </c>
      <c r="G58" s="54">
        <v>100</v>
      </c>
      <c r="H58" s="54">
        <v>0</v>
      </c>
      <c r="I58" s="55" t="s">
        <v>68</v>
      </c>
      <c r="J58" s="6"/>
    </row>
    <row r="59" spans="1:10" ht="42.75" x14ac:dyDescent="0.25">
      <c r="A59" s="54"/>
      <c r="B59" s="54"/>
      <c r="C59" s="54"/>
      <c r="D59" s="55"/>
      <c r="E59" s="54"/>
      <c r="F59" s="54"/>
      <c r="G59" s="54"/>
      <c r="H59" s="54"/>
      <c r="I59" s="55"/>
      <c r="J59" s="7" t="s">
        <v>69</v>
      </c>
    </row>
    <row r="60" spans="1:10" x14ac:dyDescent="0.25">
      <c r="A60" s="54"/>
      <c r="B60" s="54"/>
      <c r="C60" s="54"/>
      <c r="D60" s="55"/>
      <c r="E60" s="54"/>
      <c r="F60" s="54"/>
      <c r="G60" s="54"/>
      <c r="H60" s="54"/>
      <c r="I60" s="55"/>
      <c r="J60" s="7"/>
    </row>
    <row r="61" spans="1:10" ht="45" x14ac:dyDescent="0.25">
      <c r="A61" s="2">
        <v>29</v>
      </c>
      <c r="B61" s="2">
        <v>206.01</v>
      </c>
      <c r="C61" s="2" t="s">
        <v>27</v>
      </c>
      <c r="D61" s="5" t="s">
        <v>28</v>
      </c>
      <c r="E61" s="2">
        <v>10</v>
      </c>
      <c r="F61" s="2">
        <v>100</v>
      </c>
      <c r="G61" s="2">
        <v>100</v>
      </c>
      <c r="H61" s="2">
        <v>0</v>
      </c>
      <c r="I61" s="5" t="s">
        <v>70</v>
      </c>
      <c r="J61" s="8">
        <v>700000</v>
      </c>
    </row>
    <row r="62" spans="1:10" x14ac:dyDescent="0.25">
      <c r="A62" s="54">
        <v>30</v>
      </c>
      <c r="B62" s="54">
        <v>206.01</v>
      </c>
      <c r="C62" s="54" t="s">
        <v>27</v>
      </c>
      <c r="D62" s="55" t="s">
        <v>28</v>
      </c>
      <c r="E62" s="54">
        <v>10</v>
      </c>
      <c r="F62" s="54">
        <v>100</v>
      </c>
      <c r="G62" s="54">
        <v>100</v>
      </c>
      <c r="H62" s="54">
        <v>0</v>
      </c>
      <c r="I62" s="55" t="s">
        <v>71</v>
      </c>
      <c r="J62" s="6"/>
    </row>
    <row r="63" spans="1:10" ht="42.75" x14ac:dyDescent="0.25">
      <c r="A63" s="54"/>
      <c r="B63" s="54"/>
      <c r="C63" s="54"/>
      <c r="D63" s="55"/>
      <c r="E63" s="54"/>
      <c r="F63" s="54"/>
      <c r="G63" s="54"/>
      <c r="H63" s="54"/>
      <c r="I63" s="55"/>
      <c r="J63" s="7" t="s">
        <v>72</v>
      </c>
    </row>
    <row r="64" spans="1:10" x14ac:dyDescent="0.25">
      <c r="A64" s="54"/>
      <c r="B64" s="54"/>
      <c r="C64" s="54"/>
      <c r="D64" s="55"/>
      <c r="E64" s="54"/>
      <c r="F64" s="54"/>
      <c r="G64" s="54"/>
      <c r="H64" s="54"/>
      <c r="I64" s="55"/>
      <c r="J64" s="7"/>
    </row>
    <row r="65" spans="1:10" ht="45" x14ac:dyDescent="0.25">
      <c r="A65" s="2">
        <v>31</v>
      </c>
      <c r="B65" s="2">
        <v>206.01</v>
      </c>
      <c r="C65" s="2" t="s">
        <v>27</v>
      </c>
      <c r="D65" s="5" t="s">
        <v>28</v>
      </c>
      <c r="E65" s="2">
        <v>10</v>
      </c>
      <c r="F65" s="2">
        <v>100</v>
      </c>
      <c r="G65" s="2">
        <v>100</v>
      </c>
      <c r="H65" s="2">
        <v>0</v>
      </c>
      <c r="I65" s="5" t="s">
        <v>73</v>
      </c>
      <c r="J65" s="8">
        <v>20000000</v>
      </c>
    </row>
    <row r="66" spans="1:10" x14ac:dyDescent="0.25">
      <c r="A66" s="54">
        <v>32</v>
      </c>
      <c r="B66" s="54">
        <v>206.01</v>
      </c>
      <c r="C66" s="54" t="s">
        <v>27</v>
      </c>
      <c r="D66" s="55" t="s">
        <v>28</v>
      </c>
      <c r="E66" s="54">
        <v>10</v>
      </c>
      <c r="F66" s="54">
        <v>100</v>
      </c>
      <c r="G66" s="54">
        <v>100</v>
      </c>
      <c r="H66" s="54">
        <v>0</v>
      </c>
      <c r="I66" s="55" t="s">
        <v>74</v>
      </c>
      <c r="J66" s="6"/>
    </row>
    <row r="67" spans="1:10" ht="42.75" x14ac:dyDescent="0.25">
      <c r="A67" s="54"/>
      <c r="B67" s="54"/>
      <c r="C67" s="54"/>
      <c r="D67" s="55"/>
      <c r="E67" s="54"/>
      <c r="F67" s="54"/>
      <c r="G67" s="54"/>
      <c r="H67" s="54"/>
      <c r="I67" s="55"/>
      <c r="J67" s="7" t="s">
        <v>72</v>
      </c>
    </row>
    <row r="68" spans="1:10" x14ac:dyDescent="0.25">
      <c r="A68" s="54"/>
      <c r="B68" s="54"/>
      <c r="C68" s="54"/>
      <c r="D68" s="55"/>
      <c r="E68" s="54"/>
      <c r="F68" s="54"/>
      <c r="G68" s="54"/>
      <c r="H68" s="54"/>
      <c r="I68" s="55"/>
      <c r="J68" s="7"/>
    </row>
    <row r="69" spans="1:10" ht="45" x14ac:dyDescent="0.25">
      <c r="A69" s="2">
        <v>33</v>
      </c>
      <c r="B69" s="2">
        <v>206.01</v>
      </c>
      <c r="C69" s="2" t="s">
        <v>27</v>
      </c>
      <c r="D69" s="5" t="s">
        <v>28</v>
      </c>
      <c r="E69" s="2">
        <v>10</v>
      </c>
      <c r="F69" s="2">
        <v>100</v>
      </c>
      <c r="G69" s="2">
        <v>100</v>
      </c>
      <c r="H69" s="2">
        <v>0</v>
      </c>
      <c r="I69" s="5" t="s">
        <v>75</v>
      </c>
      <c r="J69" s="8">
        <v>20000000</v>
      </c>
    </row>
    <row r="70" spans="1:10" x14ac:dyDescent="0.25">
      <c r="A70" s="54">
        <v>34</v>
      </c>
      <c r="B70" s="54">
        <v>206.01</v>
      </c>
      <c r="C70" s="54" t="s">
        <v>27</v>
      </c>
      <c r="D70" s="55" t="s">
        <v>28</v>
      </c>
      <c r="E70" s="54">
        <v>10</v>
      </c>
      <c r="F70" s="54">
        <v>100</v>
      </c>
      <c r="G70" s="54">
        <v>100</v>
      </c>
      <c r="H70" s="54">
        <v>0</v>
      </c>
      <c r="I70" s="55" t="s">
        <v>76</v>
      </c>
      <c r="J70" s="6"/>
    </row>
    <row r="71" spans="1:10" ht="42.75" x14ac:dyDescent="0.25">
      <c r="A71" s="54"/>
      <c r="B71" s="54"/>
      <c r="C71" s="54"/>
      <c r="D71" s="55"/>
      <c r="E71" s="54"/>
      <c r="F71" s="54"/>
      <c r="G71" s="54"/>
      <c r="H71" s="54"/>
      <c r="I71" s="55"/>
      <c r="J71" s="7" t="s">
        <v>72</v>
      </c>
    </row>
    <row r="72" spans="1:10" x14ac:dyDescent="0.25">
      <c r="A72" s="54"/>
      <c r="B72" s="54"/>
      <c r="C72" s="54"/>
      <c r="D72" s="55"/>
      <c r="E72" s="54"/>
      <c r="F72" s="54"/>
      <c r="G72" s="54"/>
      <c r="H72" s="54"/>
      <c r="I72" s="55"/>
      <c r="J72" s="7"/>
    </row>
    <row r="73" spans="1:10" ht="45" x14ac:dyDescent="0.25">
      <c r="A73" s="2">
        <v>35</v>
      </c>
      <c r="B73" s="2">
        <v>206.01</v>
      </c>
      <c r="C73" s="2" t="s">
        <v>27</v>
      </c>
      <c r="D73" s="5" t="s">
        <v>28</v>
      </c>
      <c r="E73" s="2">
        <v>10</v>
      </c>
      <c r="F73" s="2">
        <v>100</v>
      </c>
      <c r="G73" s="2">
        <v>100</v>
      </c>
      <c r="H73" s="2">
        <v>0</v>
      </c>
      <c r="I73" s="5" t="s">
        <v>77</v>
      </c>
      <c r="J73" s="8">
        <v>20000000</v>
      </c>
    </row>
    <row r="74" spans="1:10" x14ac:dyDescent="0.25">
      <c r="A74" s="54">
        <v>36</v>
      </c>
      <c r="B74" s="54">
        <v>206.01</v>
      </c>
      <c r="C74" s="54" t="s">
        <v>27</v>
      </c>
      <c r="D74" s="55" t="s">
        <v>28</v>
      </c>
      <c r="E74" s="54">
        <v>10</v>
      </c>
      <c r="F74" s="54">
        <v>100</v>
      </c>
      <c r="G74" s="54">
        <v>100</v>
      </c>
      <c r="H74" s="54">
        <v>0</v>
      </c>
      <c r="I74" s="55" t="s">
        <v>78</v>
      </c>
      <c r="J74" s="6"/>
    </row>
    <row r="75" spans="1:10" ht="42.75" x14ac:dyDescent="0.25">
      <c r="A75" s="54"/>
      <c r="B75" s="54"/>
      <c r="C75" s="54"/>
      <c r="D75" s="55"/>
      <c r="E75" s="54"/>
      <c r="F75" s="54"/>
      <c r="G75" s="54"/>
      <c r="H75" s="54"/>
      <c r="I75" s="55"/>
      <c r="J75" s="7" t="s">
        <v>69</v>
      </c>
    </row>
    <row r="76" spans="1:10" x14ac:dyDescent="0.25">
      <c r="A76" s="54"/>
      <c r="B76" s="54"/>
      <c r="C76" s="54"/>
      <c r="D76" s="55"/>
      <c r="E76" s="54"/>
      <c r="F76" s="54"/>
      <c r="G76" s="54"/>
      <c r="H76" s="54"/>
      <c r="I76" s="55"/>
      <c r="J76" s="7"/>
    </row>
    <row r="77" spans="1:10" ht="45" x14ac:dyDescent="0.25">
      <c r="A77" s="2">
        <v>37</v>
      </c>
      <c r="B77" s="2">
        <v>206.01</v>
      </c>
      <c r="C77" s="2" t="s">
        <v>27</v>
      </c>
      <c r="D77" s="5" t="s">
        <v>28</v>
      </c>
      <c r="E77" s="2">
        <v>10</v>
      </c>
      <c r="F77" s="2">
        <v>100</v>
      </c>
      <c r="G77" s="2">
        <v>100</v>
      </c>
      <c r="H77" s="2">
        <v>0</v>
      </c>
      <c r="I77" s="5" t="s">
        <v>79</v>
      </c>
      <c r="J77" s="8">
        <v>700000</v>
      </c>
    </row>
    <row r="78" spans="1:10" x14ac:dyDescent="0.25">
      <c r="A78" s="54">
        <v>38</v>
      </c>
      <c r="B78" s="54">
        <v>206.01</v>
      </c>
      <c r="C78" s="54" t="s">
        <v>27</v>
      </c>
      <c r="D78" s="55" t="s">
        <v>28</v>
      </c>
      <c r="E78" s="54">
        <v>10</v>
      </c>
      <c r="F78" s="54">
        <v>100</v>
      </c>
      <c r="G78" s="54">
        <v>100</v>
      </c>
      <c r="H78" s="54">
        <v>0</v>
      </c>
      <c r="I78" s="55" t="s">
        <v>80</v>
      </c>
      <c r="J78" s="6"/>
    </row>
    <row r="79" spans="1:10" ht="42.75" x14ac:dyDescent="0.25">
      <c r="A79" s="54"/>
      <c r="B79" s="54"/>
      <c r="C79" s="54"/>
      <c r="D79" s="55"/>
      <c r="E79" s="54"/>
      <c r="F79" s="54"/>
      <c r="G79" s="54"/>
      <c r="H79" s="54"/>
      <c r="I79" s="55"/>
      <c r="J79" s="7" t="s">
        <v>81</v>
      </c>
    </row>
    <row r="80" spans="1:10" x14ac:dyDescent="0.25">
      <c r="A80" s="54"/>
      <c r="B80" s="54"/>
      <c r="C80" s="54"/>
      <c r="D80" s="55"/>
      <c r="E80" s="54"/>
      <c r="F80" s="54"/>
      <c r="G80" s="54"/>
      <c r="H80" s="54"/>
      <c r="I80" s="55"/>
      <c r="J80" s="7"/>
    </row>
    <row r="81" spans="1:10" ht="45" x14ac:dyDescent="0.25">
      <c r="A81" s="2">
        <v>39</v>
      </c>
      <c r="B81" s="2">
        <v>206.01</v>
      </c>
      <c r="C81" s="2" t="s">
        <v>27</v>
      </c>
      <c r="D81" s="5" t="s">
        <v>28</v>
      </c>
      <c r="E81" s="2">
        <v>10</v>
      </c>
      <c r="F81" s="2">
        <v>100</v>
      </c>
      <c r="G81" s="2">
        <v>100</v>
      </c>
      <c r="H81" s="2">
        <v>0</v>
      </c>
      <c r="I81" s="5" t="s">
        <v>82</v>
      </c>
      <c r="J81" s="8">
        <v>12000000</v>
      </c>
    </row>
    <row r="82" spans="1:10" x14ac:dyDescent="0.25">
      <c r="A82" s="54">
        <v>40</v>
      </c>
      <c r="B82" s="54">
        <v>206.01</v>
      </c>
      <c r="C82" s="54" t="s">
        <v>27</v>
      </c>
      <c r="D82" s="55" t="s">
        <v>28</v>
      </c>
      <c r="E82" s="54">
        <v>10</v>
      </c>
      <c r="F82" s="54">
        <v>100</v>
      </c>
      <c r="G82" s="54">
        <v>100</v>
      </c>
      <c r="H82" s="54">
        <v>0</v>
      </c>
      <c r="I82" s="55" t="s">
        <v>83</v>
      </c>
      <c r="J82" s="6"/>
    </row>
    <row r="83" spans="1:10" ht="42.75" x14ac:dyDescent="0.25">
      <c r="A83" s="54"/>
      <c r="B83" s="54"/>
      <c r="C83" s="54"/>
      <c r="D83" s="55"/>
      <c r="E83" s="54"/>
      <c r="F83" s="54"/>
      <c r="G83" s="54"/>
      <c r="H83" s="54"/>
      <c r="I83" s="55"/>
      <c r="J83" s="7" t="s">
        <v>84</v>
      </c>
    </row>
    <row r="84" spans="1:10" x14ac:dyDescent="0.25">
      <c r="A84" s="54"/>
      <c r="B84" s="54"/>
      <c r="C84" s="54"/>
      <c r="D84" s="55"/>
      <c r="E84" s="54"/>
      <c r="F84" s="54"/>
      <c r="G84" s="54"/>
      <c r="H84" s="54"/>
      <c r="I84" s="55"/>
      <c r="J84" s="7"/>
    </row>
    <row r="85" spans="1:10" ht="45" x14ac:dyDescent="0.25">
      <c r="A85" s="2">
        <v>41</v>
      </c>
      <c r="B85" s="2">
        <v>206.01</v>
      </c>
      <c r="C85" s="2" t="s">
        <v>27</v>
      </c>
      <c r="D85" s="5" t="s">
        <v>28</v>
      </c>
      <c r="E85" s="2">
        <v>10</v>
      </c>
      <c r="F85" s="2">
        <v>100</v>
      </c>
      <c r="G85" s="2">
        <v>100</v>
      </c>
      <c r="H85" s="2">
        <v>0</v>
      </c>
      <c r="I85" s="5" t="s">
        <v>85</v>
      </c>
      <c r="J85" s="8">
        <v>500000</v>
      </c>
    </row>
    <row r="86" spans="1:10" x14ac:dyDescent="0.25">
      <c r="A86" s="54">
        <v>42</v>
      </c>
      <c r="B86" s="54">
        <v>206.01</v>
      </c>
      <c r="C86" s="54" t="s">
        <v>27</v>
      </c>
      <c r="D86" s="55" t="s">
        <v>28</v>
      </c>
      <c r="E86" s="54">
        <v>10</v>
      </c>
      <c r="F86" s="54">
        <v>100</v>
      </c>
      <c r="G86" s="54">
        <v>100</v>
      </c>
      <c r="H86" s="54">
        <v>0</v>
      </c>
      <c r="I86" s="55" t="s">
        <v>86</v>
      </c>
      <c r="J86" s="6"/>
    </row>
    <row r="87" spans="1:10" ht="42.75" x14ac:dyDescent="0.25">
      <c r="A87" s="54"/>
      <c r="B87" s="54"/>
      <c r="C87" s="54"/>
      <c r="D87" s="55"/>
      <c r="E87" s="54"/>
      <c r="F87" s="54"/>
      <c r="G87" s="54"/>
      <c r="H87" s="54"/>
      <c r="I87" s="55"/>
      <c r="J87" s="7" t="s">
        <v>84</v>
      </c>
    </row>
    <row r="88" spans="1:10" x14ac:dyDescent="0.25">
      <c r="A88" s="54"/>
      <c r="B88" s="54"/>
      <c r="C88" s="54"/>
      <c r="D88" s="55"/>
      <c r="E88" s="54"/>
      <c r="F88" s="54"/>
      <c r="G88" s="54"/>
      <c r="H88" s="54"/>
      <c r="I88" s="55"/>
      <c r="J88" s="7"/>
    </row>
    <row r="89" spans="1:10" ht="45" x14ac:dyDescent="0.25">
      <c r="A89" s="2">
        <v>43</v>
      </c>
      <c r="B89" s="2">
        <v>206.01</v>
      </c>
      <c r="C89" s="2" t="s">
        <v>27</v>
      </c>
      <c r="D89" s="5" t="s">
        <v>28</v>
      </c>
      <c r="E89" s="2">
        <v>10</v>
      </c>
      <c r="F89" s="2">
        <v>100</v>
      </c>
      <c r="G89" s="2">
        <v>100</v>
      </c>
      <c r="H89" s="2">
        <v>0</v>
      </c>
      <c r="I89" s="5" t="s">
        <v>87</v>
      </c>
      <c r="J89" s="8">
        <v>500000</v>
      </c>
    </row>
    <row r="90" spans="1:10" x14ac:dyDescent="0.25">
      <c r="A90" s="54">
        <v>44</v>
      </c>
      <c r="B90" s="54">
        <v>206.01</v>
      </c>
      <c r="C90" s="54" t="s">
        <v>27</v>
      </c>
      <c r="D90" s="55" t="s">
        <v>28</v>
      </c>
      <c r="E90" s="54">
        <v>10</v>
      </c>
      <c r="F90" s="54">
        <v>100</v>
      </c>
      <c r="G90" s="54">
        <v>100</v>
      </c>
      <c r="H90" s="54">
        <v>0</v>
      </c>
      <c r="I90" s="55" t="s">
        <v>88</v>
      </c>
      <c r="J90" s="6"/>
    </row>
    <row r="91" spans="1:10" ht="42.75" x14ac:dyDescent="0.25">
      <c r="A91" s="54"/>
      <c r="B91" s="54"/>
      <c r="C91" s="54"/>
      <c r="D91" s="55"/>
      <c r="E91" s="54"/>
      <c r="F91" s="54"/>
      <c r="G91" s="54"/>
      <c r="H91" s="54"/>
      <c r="I91" s="55"/>
      <c r="J91" s="7" t="s">
        <v>84</v>
      </c>
    </row>
    <row r="92" spans="1:10" x14ac:dyDescent="0.25">
      <c r="A92" s="54"/>
      <c r="B92" s="54"/>
      <c r="C92" s="54"/>
      <c r="D92" s="55"/>
      <c r="E92" s="54"/>
      <c r="F92" s="54"/>
      <c r="G92" s="54"/>
      <c r="H92" s="54"/>
      <c r="I92" s="55"/>
      <c r="J92" s="7"/>
    </row>
    <row r="93" spans="1:10" ht="45" x14ac:dyDescent="0.25">
      <c r="A93" s="2">
        <v>45</v>
      </c>
      <c r="B93" s="2">
        <v>206.01</v>
      </c>
      <c r="C93" s="2" t="s">
        <v>27</v>
      </c>
      <c r="D93" s="5" t="s">
        <v>28</v>
      </c>
      <c r="E93" s="2">
        <v>10</v>
      </c>
      <c r="F93" s="2">
        <v>100</v>
      </c>
      <c r="G93" s="2">
        <v>100</v>
      </c>
      <c r="H93" s="2">
        <v>0</v>
      </c>
      <c r="I93" s="5" t="s">
        <v>89</v>
      </c>
      <c r="J93" s="8">
        <v>500000</v>
      </c>
    </row>
    <row r="94" spans="1:10" x14ac:dyDescent="0.25">
      <c r="A94" s="54">
        <v>46</v>
      </c>
      <c r="B94" s="54">
        <v>206.01</v>
      </c>
      <c r="C94" s="54" t="s">
        <v>27</v>
      </c>
      <c r="D94" s="55" t="s">
        <v>28</v>
      </c>
      <c r="E94" s="54">
        <v>10</v>
      </c>
      <c r="F94" s="54">
        <v>100</v>
      </c>
      <c r="G94" s="54">
        <v>100</v>
      </c>
      <c r="H94" s="54">
        <v>0</v>
      </c>
      <c r="I94" s="55" t="s">
        <v>90</v>
      </c>
      <c r="J94" s="6"/>
    </row>
    <row r="95" spans="1:10" ht="42.75" x14ac:dyDescent="0.25">
      <c r="A95" s="54"/>
      <c r="B95" s="54"/>
      <c r="C95" s="54"/>
      <c r="D95" s="55"/>
      <c r="E95" s="54"/>
      <c r="F95" s="54"/>
      <c r="G95" s="54"/>
      <c r="H95" s="54"/>
      <c r="I95" s="55"/>
      <c r="J95" s="7" t="s">
        <v>91</v>
      </c>
    </row>
    <row r="96" spans="1:10" x14ac:dyDescent="0.25">
      <c r="A96" s="54"/>
      <c r="B96" s="54"/>
      <c r="C96" s="54"/>
      <c r="D96" s="55"/>
      <c r="E96" s="54"/>
      <c r="F96" s="54"/>
      <c r="G96" s="54"/>
      <c r="H96" s="54"/>
      <c r="I96" s="55"/>
      <c r="J96" s="7"/>
    </row>
    <row r="97" spans="1:10" ht="45" x14ac:dyDescent="0.25">
      <c r="A97" s="2">
        <v>47</v>
      </c>
      <c r="B97" s="2">
        <v>206.01</v>
      </c>
      <c r="C97" s="2" t="s">
        <v>27</v>
      </c>
      <c r="D97" s="5" t="s">
        <v>28</v>
      </c>
      <c r="E97" s="2">
        <v>10</v>
      </c>
      <c r="F97" s="2">
        <v>100</v>
      </c>
      <c r="G97" s="2">
        <v>100</v>
      </c>
      <c r="H97" s="2">
        <v>0</v>
      </c>
      <c r="I97" s="5" t="s">
        <v>92</v>
      </c>
      <c r="J97" s="8">
        <v>120000000</v>
      </c>
    </row>
    <row r="98" spans="1:10" ht="18" customHeight="1" x14ac:dyDescent="0.25">
      <c r="A98" s="54">
        <v>48</v>
      </c>
      <c r="B98" s="54">
        <v>206.01</v>
      </c>
      <c r="C98" s="54" t="s">
        <v>27</v>
      </c>
      <c r="D98" s="55" t="s">
        <v>28</v>
      </c>
      <c r="E98" s="54">
        <v>10</v>
      </c>
      <c r="F98" s="54">
        <v>100</v>
      </c>
      <c r="G98" s="54">
        <v>100</v>
      </c>
      <c r="H98" s="54">
        <v>0</v>
      </c>
      <c r="I98" s="55" t="s">
        <v>93</v>
      </c>
      <c r="J98" s="6"/>
    </row>
    <row r="99" spans="1:10" ht="42.75" x14ac:dyDescent="0.25">
      <c r="A99" s="54"/>
      <c r="B99" s="54"/>
      <c r="C99" s="54"/>
      <c r="D99" s="55"/>
      <c r="E99" s="54"/>
      <c r="F99" s="54"/>
      <c r="G99" s="54"/>
      <c r="H99" s="54"/>
      <c r="I99" s="55"/>
      <c r="J99" s="7" t="s">
        <v>94</v>
      </c>
    </row>
    <row r="100" spans="1:10" x14ac:dyDescent="0.25">
      <c r="A100" s="54"/>
      <c r="B100" s="54"/>
      <c r="C100" s="54"/>
      <c r="D100" s="55"/>
      <c r="E100" s="54"/>
      <c r="F100" s="54"/>
      <c r="G100" s="54"/>
      <c r="H100" s="54"/>
      <c r="I100" s="55"/>
      <c r="J100" s="7"/>
    </row>
    <row r="101" spans="1:10" ht="45" x14ac:dyDescent="0.25">
      <c r="A101" s="2">
        <v>49</v>
      </c>
      <c r="B101" s="2">
        <v>206.01</v>
      </c>
      <c r="C101" s="2" t="s">
        <v>27</v>
      </c>
      <c r="D101" s="5" t="s">
        <v>28</v>
      </c>
      <c r="E101" s="2">
        <v>10</v>
      </c>
      <c r="F101" s="2">
        <v>100</v>
      </c>
      <c r="G101" s="2">
        <v>100</v>
      </c>
      <c r="H101" s="2">
        <v>0</v>
      </c>
      <c r="I101" s="5" t="s">
        <v>95</v>
      </c>
      <c r="J101" s="8">
        <v>700000</v>
      </c>
    </row>
    <row r="102" spans="1:10" ht="45" x14ac:dyDescent="0.25">
      <c r="A102" s="2">
        <v>50</v>
      </c>
      <c r="B102" s="2">
        <v>206.01</v>
      </c>
      <c r="C102" s="2" t="s">
        <v>27</v>
      </c>
      <c r="D102" s="5" t="s">
        <v>28</v>
      </c>
      <c r="E102" s="2">
        <v>10</v>
      </c>
      <c r="F102" s="2">
        <v>100</v>
      </c>
      <c r="G102" s="2">
        <v>100</v>
      </c>
      <c r="H102" s="2">
        <v>0</v>
      </c>
      <c r="I102" s="5" t="s">
        <v>96</v>
      </c>
      <c r="J102" s="8">
        <v>700000</v>
      </c>
    </row>
    <row r="103" spans="1:10" ht="45" x14ac:dyDescent="0.25">
      <c r="A103" s="2">
        <v>51</v>
      </c>
      <c r="B103" s="2">
        <v>206.01</v>
      </c>
      <c r="C103" s="2" t="s">
        <v>27</v>
      </c>
      <c r="D103" s="5" t="s">
        <v>28</v>
      </c>
      <c r="E103" s="2">
        <v>10</v>
      </c>
      <c r="F103" s="2">
        <v>100</v>
      </c>
      <c r="G103" s="2">
        <v>100</v>
      </c>
      <c r="H103" s="2">
        <v>0</v>
      </c>
      <c r="I103" s="5" t="s">
        <v>97</v>
      </c>
      <c r="J103" s="8">
        <v>700000</v>
      </c>
    </row>
    <row r="104" spans="1:10" ht="45" x14ac:dyDescent="0.25">
      <c r="A104" s="2">
        <v>52</v>
      </c>
      <c r="B104" s="2">
        <v>206.01</v>
      </c>
      <c r="C104" s="2" t="s">
        <v>27</v>
      </c>
      <c r="D104" s="5" t="s">
        <v>28</v>
      </c>
      <c r="E104" s="2">
        <v>10</v>
      </c>
      <c r="F104" s="2">
        <v>100</v>
      </c>
      <c r="G104" s="2">
        <v>100</v>
      </c>
      <c r="H104" s="2">
        <v>0</v>
      </c>
      <c r="I104" s="5" t="s">
        <v>98</v>
      </c>
      <c r="J104" s="8">
        <v>500000</v>
      </c>
    </row>
    <row r="105" spans="1:10" x14ac:dyDescent="0.25">
      <c r="A105" s="54">
        <v>53</v>
      </c>
      <c r="B105" s="54">
        <v>206.01</v>
      </c>
      <c r="C105" s="54" t="s">
        <v>27</v>
      </c>
      <c r="D105" s="55" t="s">
        <v>28</v>
      </c>
      <c r="E105" s="54">
        <v>10</v>
      </c>
      <c r="F105" s="54">
        <v>100</v>
      </c>
      <c r="G105" s="54">
        <v>100</v>
      </c>
      <c r="H105" s="54">
        <v>0</v>
      </c>
      <c r="I105" s="55" t="s">
        <v>99</v>
      </c>
      <c r="J105" s="6"/>
    </row>
    <row r="106" spans="1:10" ht="42.75" x14ac:dyDescent="0.25">
      <c r="A106" s="54"/>
      <c r="B106" s="54"/>
      <c r="C106" s="54"/>
      <c r="D106" s="55"/>
      <c r="E106" s="54"/>
      <c r="F106" s="54"/>
      <c r="G106" s="54"/>
      <c r="H106" s="54"/>
      <c r="I106" s="55"/>
      <c r="J106" s="7" t="s">
        <v>66</v>
      </c>
    </row>
    <row r="107" spans="1:10" x14ac:dyDescent="0.25">
      <c r="A107" s="54"/>
      <c r="B107" s="54"/>
      <c r="C107" s="54"/>
      <c r="D107" s="55"/>
      <c r="E107" s="54"/>
      <c r="F107" s="54"/>
      <c r="G107" s="54"/>
      <c r="H107" s="54"/>
      <c r="I107" s="55"/>
      <c r="J107" s="7"/>
    </row>
    <row r="108" spans="1:10" ht="45" x14ac:dyDescent="0.25">
      <c r="A108" s="2">
        <v>54</v>
      </c>
      <c r="B108" s="2">
        <v>206.01</v>
      </c>
      <c r="C108" s="2" t="s">
        <v>27</v>
      </c>
      <c r="D108" s="5" t="s">
        <v>28</v>
      </c>
      <c r="E108" s="2">
        <v>10</v>
      </c>
      <c r="F108" s="2">
        <v>100</v>
      </c>
      <c r="G108" s="2">
        <v>100</v>
      </c>
      <c r="H108" s="2">
        <v>0</v>
      </c>
      <c r="I108" s="5" t="s">
        <v>100</v>
      </c>
      <c r="J108" s="8">
        <v>3000000</v>
      </c>
    </row>
    <row r="109" spans="1:10" x14ac:dyDescent="0.25">
      <c r="A109" s="54">
        <v>55</v>
      </c>
      <c r="B109" s="54">
        <v>206.01</v>
      </c>
      <c r="C109" s="54" t="s">
        <v>27</v>
      </c>
      <c r="D109" s="55" t="s">
        <v>28</v>
      </c>
      <c r="E109" s="54">
        <v>10</v>
      </c>
      <c r="F109" s="54">
        <v>100</v>
      </c>
      <c r="G109" s="54">
        <v>100</v>
      </c>
      <c r="H109" s="54">
        <v>0</v>
      </c>
      <c r="I109" s="55" t="s">
        <v>101</v>
      </c>
      <c r="J109" s="6"/>
    </row>
    <row r="110" spans="1:10" ht="42.75" x14ac:dyDescent="0.25">
      <c r="A110" s="54"/>
      <c r="B110" s="54"/>
      <c r="C110" s="54"/>
      <c r="D110" s="55"/>
      <c r="E110" s="54"/>
      <c r="F110" s="54"/>
      <c r="G110" s="54"/>
      <c r="H110" s="54"/>
      <c r="I110" s="55"/>
      <c r="J110" s="7" t="s">
        <v>53</v>
      </c>
    </row>
    <row r="111" spans="1:10" x14ac:dyDescent="0.25">
      <c r="A111" s="54"/>
      <c r="B111" s="54"/>
      <c r="C111" s="54"/>
      <c r="D111" s="55"/>
      <c r="E111" s="54"/>
      <c r="F111" s="54"/>
      <c r="G111" s="54"/>
      <c r="H111" s="54"/>
      <c r="I111" s="55"/>
      <c r="J111" s="7"/>
    </row>
    <row r="112" spans="1:10" ht="45" x14ac:dyDescent="0.25">
      <c r="A112" s="2">
        <v>56</v>
      </c>
      <c r="B112" s="2">
        <v>206.01</v>
      </c>
      <c r="C112" s="2" t="s">
        <v>27</v>
      </c>
      <c r="D112" s="5" t="s">
        <v>28</v>
      </c>
      <c r="E112" s="2">
        <v>10</v>
      </c>
      <c r="F112" s="2">
        <v>100</v>
      </c>
      <c r="G112" s="2">
        <v>100</v>
      </c>
      <c r="H112" s="2">
        <v>0</v>
      </c>
      <c r="I112" s="5" t="s">
        <v>102</v>
      </c>
      <c r="J112" s="8">
        <v>1000000</v>
      </c>
    </row>
    <row r="113" spans="1:10" x14ac:dyDescent="0.25">
      <c r="A113" s="54">
        <v>57</v>
      </c>
      <c r="B113" s="54">
        <v>206.01</v>
      </c>
      <c r="C113" s="54" t="s">
        <v>27</v>
      </c>
      <c r="D113" s="55" t="s">
        <v>28</v>
      </c>
      <c r="E113" s="54">
        <v>10</v>
      </c>
      <c r="F113" s="54">
        <v>100</v>
      </c>
      <c r="G113" s="54">
        <v>100</v>
      </c>
      <c r="H113" s="54">
        <v>0</v>
      </c>
      <c r="I113" s="55" t="s">
        <v>103</v>
      </c>
      <c r="J113" s="6"/>
    </row>
    <row r="114" spans="1:10" ht="42.75" x14ac:dyDescent="0.25">
      <c r="A114" s="54"/>
      <c r="B114" s="54"/>
      <c r="C114" s="54"/>
      <c r="D114" s="55"/>
      <c r="E114" s="54"/>
      <c r="F114" s="54"/>
      <c r="G114" s="54"/>
      <c r="H114" s="54"/>
      <c r="I114" s="55"/>
      <c r="J114" s="7" t="s">
        <v>84</v>
      </c>
    </row>
    <row r="115" spans="1:10" x14ac:dyDescent="0.25">
      <c r="A115" s="54"/>
      <c r="B115" s="54"/>
      <c r="C115" s="54"/>
      <c r="D115" s="55"/>
      <c r="E115" s="54"/>
      <c r="F115" s="54"/>
      <c r="G115" s="54"/>
      <c r="H115" s="54"/>
      <c r="I115" s="55"/>
      <c r="J115" s="7"/>
    </row>
    <row r="116" spans="1:10" ht="45" x14ac:dyDescent="0.25">
      <c r="A116" s="2">
        <v>58</v>
      </c>
      <c r="B116" s="2">
        <v>206.01</v>
      </c>
      <c r="C116" s="2" t="s">
        <v>27</v>
      </c>
      <c r="D116" s="5" t="s">
        <v>28</v>
      </c>
      <c r="E116" s="2">
        <v>10</v>
      </c>
      <c r="F116" s="2">
        <v>100</v>
      </c>
      <c r="G116" s="2">
        <v>100</v>
      </c>
      <c r="H116" s="2">
        <v>0</v>
      </c>
      <c r="I116" s="5" t="s">
        <v>104</v>
      </c>
      <c r="J116" s="8">
        <v>500000</v>
      </c>
    </row>
    <row r="117" spans="1:10" x14ac:dyDescent="0.25">
      <c r="A117" s="54">
        <v>59</v>
      </c>
      <c r="B117" s="54">
        <v>206.01</v>
      </c>
      <c r="C117" s="54" t="s">
        <v>27</v>
      </c>
      <c r="D117" s="55" t="s">
        <v>28</v>
      </c>
      <c r="E117" s="54">
        <v>10</v>
      </c>
      <c r="F117" s="54">
        <v>100</v>
      </c>
      <c r="G117" s="54">
        <v>100</v>
      </c>
      <c r="H117" s="54">
        <v>0</v>
      </c>
      <c r="I117" s="55" t="s">
        <v>105</v>
      </c>
      <c r="J117" s="6"/>
    </row>
    <row r="118" spans="1:10" ht="42.75" x14ac:dyDescent="0.25">
      <c r="A118" s="54"/>
      <c r="B118" s="54"/>
      <c r="C118" s="54"/>
      <c r="D118" s="55"/>
      <c r="E118" s="54"/>
      <c r="F118" s="54"/>
      <c r="G118" s="54"/>
      <c r="H118" s="54"/>
      <c r="I118" s="55"/>
      <c r="J118" s="7" t="s">
        <v>106</v>
      </c>
    </row>
    <row r="119" spans="1:10" x14ac:dyDescent="0.25">
      <c r="A119" s="54"/>
      <c r="B119" s="54"/>
      <c r="C119" s="54"/>
      <c r="D119" s="55"/>
      <c r="E119" s="54"/>
      <c r="F119" s="54"/>
      <c r="G119" s="54"/>
      <c r="H119" s="54"/>
      <c r="I119" s="55"/>
      <c r="J119" s="7"/>
    </row>
    <row r="120" spans="1:10" ht="45" x14ac:dyDescent="0.25">
      <c r="A120" s="2">
        <v>60</v>
      </c>
      <c r="B120" s="2">
        <v>206.01</v>
      </c>
      <c r="C120" s="2" t="s">
        <v>27</v>
      </c>
      <c r="D120" s="5" t="s">
        <v>28</v>
      </c>
      <c r="E120" s="2">
        <v>10</v>
      </c>
      <c r="F120" s="2">
        <v>100</v>
      </c>
      <c r="G120" s="2">
        <v>100</v>
      </c>
      <c r="H120" s="2">
        <v>0</v>
      </c>
      <c r="I120" s="5" t="s">
        <v>107</v>
      </c>
      <c r="J120" s="8">
        <v>25000000</v>
      </c>
    </row>
    <row r="121" spans="1:10" x14ac:dyDescent="0.25">
      <c r="A121" s="54">
        <v>61</v>
      </c>
      <c r="B121" s="54">
        <v>206.01</v>
      </c>
      <c r="C121" s="54" t="s">
        <v>27</v>
      </c>
      <c r="D121" s="55" t="s">
        <v>28</v>
      </c>
      <c r="E121" s="54">
        <v>10</v>
      </c>
      <c r="F121" s="54">
        <v>100</v>
      </c>
      <c r="G121" s="54">
        <v>100</v>
      </c>
      <c r="H121" s="54">
        <v>0</v>
      </c>
      <c r="I121" s="55" t="s">
        <v>108</v>
      </c>
      <c r="J121" s="6"/>
    </row>
    <row r="122" spans="1:10" ht="42.75" x14ac:dyDescent="0.25">
      <c r="A122" s="54"/>
      <c r="B122" s="54"/>
      <c r="C122" s="54"/>
      <c r="D122" s="55"/>
      <c r="E122" s="54"/>
      <c r="F122" s="54"/>
      <c r="G122" s="54"/>
      <c r="H122" s="54"/>
      <c r="I122" s="55"/>
      <c r="J122" s="7" t="s">
        <v>84</v>
      </c>
    </row>
    <row r="123" spans="1:10" x14ac:dyDescent="0.25">
      <c r="A123" s="54"/>
      <c r="B123" s="54"/>
      <c r="C123" s="54"/>
      <c r="D123" s="55"/>
      <c r="E123" s="54"/>
      <c r="F123" s="54"/>
      <c r="G123" s="54"/>
      <c r="H123" s="54"/>
      <c r="I123" s="55"/>
      <c r="J123" s="7"/>
    </row>
    <row r="124" spans="1:10" ht="45" x14ac:dyDescent="0.25">
      <c r="A124" s="2">
        <v>62</v>
      </c>
      <c r="B124" s="2">
        <v>206.01</v>
      </c>
      <c r="C124" s="2" t="s">
        <v>27</v>
      </c>
      <c r="D124" s="5" t="s">
        <v>28</v>
      </c>
      <c r="E124" s="2">
        <v>10</v>
      </c>
      <c r="F124" s="2">
        <v>100</v>
      </c>
      <c r="G124" s="2">
        <v>100</v>
      </c>
      <c r="H124" s="2">
        <v>0</v>
      </c>
      <c r="I124" s="5" t="s">
        <v>109</v>
      </c>
      <c r="J124" s="8">
        <v>500000</v>
      </c>
    </row>
    <row r="125" spans="1:10" x14ac:dyDescent="0.25">
      <c r="A125" s="54">
        <v>63</v>
      </c>
      <c r="B125" s="54">
        <v>206.01</v>
      </c>
      <c r="C125" s="54" t="s">
        <v>27</v>
      </c>
      <c r="D125" s="55" t="s">
        <v>28</v>
      </c>
      <c r="E125" s="54">
        <v>10</v>
      </c>
      <c r="F125" s="54">
        <v>100</v>
      </c>
      <c r="G125" s="54">
        <v>100</v>
      </c>
      <c r="H125" s="54">
        <v>0</v>
      </c>
      <c r="I125" s="55" t="s">
        <v>110</v>
      </c>
      <c r="J125" s="6"/>
    </row>
    <row r="126" spans="1:10" ht="42.75" x14ac:dyDescent="0.25">
      <c r="A126" s="54"/>
      <c r="B126" s="54"/>
      <c r="C126" s="54"/>
      <c r="D126" s="55"/>
      <c r="E126" s="54"/>
      <c r="F126" s="54"/>
      <c r="G126" s="54"/>
      <c r="H126" s="54"/>
      <c r="I126" s="55"/>
      <c r="J126" s="7" t="s">
        <v>111</v>
      </c>
    </row>
    <row r="127" spans="1:10" x14ac:dyDescent="0.25">
      <c r="A127" s="54"/>
      <c r="B127" s="54"/>
      <c r="C127" s="54"/>
      <c r="D127" s="55"/>
      <c r="E127" s="54"/>
      <c r="F127" s="54"/>
      <c r="G127" s="54"/>
      <c r="H127" s="54"/>
      <c r="I127" s="55"/>
      <c r="J127" s="7"/>
    </row>
    <row r="128" spans="1:10" ht="45" x14ac:dyDescent="0.25">
      <c r="A128" s="2">
        <v>64</v>
      </c>
      <c r="B128" s="2">
        <v>206.01</v>
      </c>
      <c r="C128" s="2" t="s">
        <v>27</v>
      </c>
      <c r="D128" s="5" t="s">
        <v>28</v>
      </c>
      <c r="E128" s="2">
        <v>10</v>
      </c>
      <c r="F128" s="2">
        <v>100</v>
      </c>
      <c r="G128" s="2">
        <v>100</v>
      </c>
      <c r="H128" s="2">
        <v>0</v>
      </c>
      <c r="I128" s="5" t="s">
        <v>112</v>
      </c>
      <c r="J128" s="8">
        <v>200000000</v>
      </c>
    </row>
    <row r="129" spans="1:10" ht="60" x14ac:dyDescent="0.25">
      <c r="A129" s="2">
        <v>65</v>
      </c>
      <c r="B129" s="2">
        <v>206.01</v>
      </c>
      <c r="C129" s="2" t="s">
        <v>27</v>
      </c>
      <c r="D129" s="5" t="s">
        <v>28</v>
      </c>
      <c r="E129" s="2">
        <v>10</v>
      </c>
      <c r="F129" s="2">
        <v>100</v>
      </c>
      <c r="G129" s="2">
        <v>100</v>
      </c>
      <c r="H129" s="2">
        <v>0</v>
      </c>
      <c r="I129" s="5" t="s">
        <v>113</v>
      </c>
      <c r="J129" s="8">
        <v>3000000</v>
      </c>
    </row>
    <row r="130" spans="1:10" ht="75" x14ac:dyDescent="0.25">
      <c r="A130" s="2">
        <v>66</v>
      </c>
      <c r="B130" s="2">
        <v>206.01</v>
      </c>
      <c r="C130" s="2" t="s">
        <v>27</v>
      </c>
      <c r="D130" s="5" t="s">
        <v>28</v>
      </c>
      <c r="E130" s="2">
        <v>10</v>
      </c>
      <c r="F130" s="2">
        <v>100</v>
      </c>
      <c r="G130" s="2">
        <v>100</v>
      </c>
      <c r="H130" s="2">
        <v>0</v>
      </c>
      <c r="I130" s="5" t="s">
        <v>114</v>
      </c>
      <c r="J130" s="8">
        <v>500000</v>
      </c>
    </row>
    <row r="131" spans="1:10" ht="45" x14ac:dyDescent="0.25">
      <c r="A131" s="2">
        <v>67</v>
      </c>
      <c r="B131" s="2">
        <v>206.01</v>
      </c>
      <c r="C131" s="2" t="s">
        <v>27</v>
      </c>
      <c r="D131" s="5" t="s">
        <v>28</v>
      </c>
      <c r="E131" s="2">
        <v>10</v>
      </c>
      <c r="F131" s="2">
        <v>100</v>
      </c>
      <c r="G131" s="2">
        <v>100</v>
      </c>
      <c r="H131" s="2">
        <v>0</v>
      </c>
      <c r="I131" s="5" t="s">
        <v>115</v>
      </c>
      <c r="J131" s="8">
        <v>500000</v>
      </c>
    </row>
    <row r="132" spans="1:10" ht="75" x14ac:dyDescent="0.25">
      <c r="A132" s="2">
        <v>68</v>
      </c>
      <c r="B132" s="2">
        <v>206.01</v>
      </c>
      <c r="C132" s="2" t="s">
        <v>27</v>
      </c>
      <c r="D132" s="5" t="s">
        <v>28</v>
      </c>
      <c r="E132" s="2">
        <v>10</v>
      </c>
      <c r="F132" s="2">
        <v>100</v>
      </c>
      <c r="G132" s="2">
        <v>100</v>
      </c>
      <c r="H132" s="2">
        <v>0</v>
      </c>
      <c r="I132" s="5" t="s">
        <v>116</v>
      </c>
      <c r="J132" s="8">
        <v>500000</v>
      </c>
    </row>
    <row r="133" spans="1:10" ht="48" customHeight="1" x14ac:dyDescent="0.25">
      <c r="A133" s="54">
        <v>69</v>
      </c>
      <c r="B133" s="54">
        <v>206.01</v>
      </c>
      <c r="C133" s="54" t="s">
        <v>27</v>
      </c>
      <c r="D133" s="55" t="s">
        <v>28</v>
      </c>
      <c r="E133" s="54">
        <v>10</v>
      </c>
      <c r="F133" s="54">
        <v>100</v>
      </c>
      <c r="G133" s="54">
        <v>100</v>
      </c>
      <c r="H133" s="54">
        <v>0</v>
      </c>
      <c r="I133" s="55" t="s">
        <v>117</v>
      </c>
      <c r="J133" s="6"/>
    </row>
    <row r="134" spans="1:10" ht="42.75" x14ac:dyDescent="0.25">
      <c r="A134" s="54"/>
      <c r="B134" s="54"/>
      <c r="C134" s="54"/>
      <c r="D134" s="55"/>
      <c r="E134" s="54"/>
      <c r="F134" s="54"/>
      <c r="G134" s="54"/>
      <c r="H134" s="54"/>
      <c r="I134" s="55"/>
      <c r="J134" s="7" t="s">
        <v>118</v>
      </c>
    </row>
    <row r="135" spans="1:10" x14ac:dyDescent="0.25">
      <c r="A135" s="54"/>
      <c r="B135" s="54"/>
      <c r="C135" s="54"/>
      <c r="D135" s="55"/>
      <c r="E135" s="54"/>
      <c r="F135" s="54"/>
      <c r="G135" s="54"/>
      <c r="H135" s="54"/>
      <c r="I135" s="55"/>
      <c r="J135" s="7"/>
    </row>
    <row r="136" spans="1:10" ht="75" x14ac:dyDescent="0.25">
      <c r="A136" s="2">
        <v>70</v>
      </c>
      <c r="B136" s="2">
        <v>206.01</v>
      </c>
      <c r="C136" s="2" t="s">
        <v>27</v>
      </c>
      <c r="D136" s="5" t="s">
        <v>28</v>
      </c>
      <c r="E136" s="2">
        <v>10</v>
      </c>
      <c r="F136" s="2">
        <v>100</v>
      </c>
      <c r="G136" s="2">
        <v>100</v>
      </c>
      <c r="H136" s="2">
        <v>0</v>
      </c>
      <c r="I136" s="5" t="s">
        <v>119</v>
      </c>
      <c r="J136" s="8">
        <v>700000</v>
      </c>
    </row>
    <row r="137" spans="1:10" ht="75" x14ac:dyDescent="0.25">
      <c r="A137" s="2">
        <v>71</v>
      </c>
      <c r="B137" s="2">
        <v>206.01</v>
      </c>
      <c r="C137" s="2" t="s">
        <v>27</v>
      </c>
      <c r="D137" s="5" t="s">
        <v>28</v>
      </c>
      <c r="E137" s="2">
        <v>10</v>
      </c>
      <c r="F137" s="2">
        <v>100</v>
      </c>
      <c r="G137" s="2">
        <v>100</v>
      </c>
      <c r="H137" s="2">
        <v>0</v>
      </c>
      <c r="I137" s="5" t="s">
        <v>120</v>
      </c>
      <c r="J137" s="8">
        <v>700000</v>
      </c>
    </row>
    <row r="138" spans="1:10" ht="60" x14ac:dyDescent="0.25">
      <c r="A138" s="2">
        <v>72</v>
      </c>
      <c r="B138" s="2">
        <v>206.01</v>
      </c>
      <c r="C138" s="2" t="s">
        <v>27</v>
      </c>
      <c r="D138" s="5" t="s">
        <v>28</v>
      </c>
      <c r="E138" s="2">
        <v>10</v>
      </c>
      <c r="F138" s="2">
        <v>100</v>
      </c>
      <c r="G138" s="2">
        <v>100</v>
      </c>
      <c r="H138" s="2">
        <v>0</v>
      </c>
      <c r="I138" s="5" t="s">
        <v>121</v>
      </c>
      <c r="J138" s="8">
        <v>700000</v>
      </c>
    </row>
    <row r="139" spans="1:10" ht="75" x14ac:dyDescent="0.25">
      <c r="A139" s="2">
        <v>73</v>
      </c>
      <c r="B139" s="2">
        <v>206.01</v>
      </c>
      <c r="C139" s="2" t="s">
        <v>27</v>
      </c>
      <c r="D139" s="5" t="s">
        <v>28</v>
      </c>
      <c r="E139" s="2">
        <v>10</v>
      </c>
      <c r="F139" s="2">
        <v>100</v>
      </c>
      <c r="G139" s="2">
        <v>100</v>
      </c>
      <c r="H139" s="2">
        <v>0</v>
      </c>
      <c r="I139" s="5" t="s">
        <v>122</v>
      </c>
      <c r="J139" s="8">
        <v>700000</v>
      </c>
    </row>
    <row r="140" spans="1:10" ht="75" x14ac:dyDescent="0.25">
      <c r="A140" s="2">
        <v>74</v>
      </c>
      <c r="B140" s="2">
        <v>206.01</v>
      </c>
      <c r="C140" s="2" t="s">
        <v>27</v>
      </c>
      <c r="D140" s="5" t="s">
        <v>28</v>
      </c>
      <c r="E140" s="2">
        <v>10</v>
      </c>
      <c r="F140" s="2">
        <v>100</v>
      </c>
      <c r="G140" s="2">
        <v>100</v>
      </c>
      <c r="H140" s="2">
        <v>0</v>
      </c>
      <c r="I140" s="5" t="s">
        <v>123</v>
      </c>
      <c r="J140" s="8">
        <v>700000</v>
      </c>
    </row>
    <row r="141" spans="1:10" ht="90" x14ac:dyDescent="0.25">
      <c r="A141" s="2">
        <v>75</v>
      </c>
      <c r="B141" s="2">
        <v>206.01</v>
      </c>
      <c r="C141" s="2" t="s">
        <v>27</v>
      </c>
      <c r="D141" s="5" t="s">
        <v>28</v>
      </c>
      <c r="E141" s="2">
        <v>10</v>
      </c>
      <c r="F141" s="2">
        <v>100</v>
      </c>
      <c r="G141" s="2">
        <v>100</v>
      </c>
      <c r="H141" s="2">
        <v>0</v>
      </c>
      <c r="I141" s="5" t="s">
        <v>124</v>
      </c>
      <c r="J141" s="8">
        <v>700000</v>
      </c>
    </row>
    <row r="142" spans="1:10" ht="17.25" customHeight="1" x14ac:dyDescent="0.25">
      <c r="A142" s="54">
        <v>76</v>
      </c>
      <c r="B142" s="54">
        <v>206.01</v>
      </c>
      <c r="C142" s="54" t="s">
        <v>27</v>
      </c>
      <c r="D142" s="55" t="s">
        <v>28</v>
      </c>
      <c r="E142" s="54">
        <v>10</v>
      </c>
      <c r="F142" s="54">
        <v>100</v>
      </c>
      <c r="G142" s="54">
        <v>100</v>
      </c>
      <c r="H142" s="54">
        <v>0</v>
      </c>
      <c r="I142" s="55" t="s">
        <v>125</v>
      </c>
      <c r="J142" s="6"/>
    </row>
    <row r="143" spans="1:10" ht="42.75" x14ac:dyDescent="0.25">
      <c r="A143" s="54"/>
      <c r="B143" s="54"/>
      <c r="C143" s="54"/>
      <c r="D143" s="55"/>
      <c r="E143" s="54"/>
      <c r="F143" s="54"/>
      <c r="G143" s="54"/>
      <c r="H143" s="54"/>
      <c r="I143" s="55"/>
      <c r="J143" s="7" t="s">
        <v>69</v>
      </c>
    </row>
    <row r="144" spans="1:10" x14ac:dyDescent="0.25">
      <c r="A144" s="54"/>
      <c r="B144" s="54"/>
      <c r="C144" s="54"/>
      <c r="D144" s="55"/>
      <c r="E144" s="54"/>
      <c r="F144" s="54"/>
      <c r="G144" s="54"/>
      <c r="H144" s="54"/>
      <c r="I144" s="55"/>
      <c r="J144" s="7"/>
    </row>
    <row r="145" spans="1:10" ht="45" x14ac:dyDescent="0.25">
      <c r="A145" s="2">
        <v>77</v>
      </c>
      <c r="B145" s="2">
        <v>206.01</v>
      </c>
      <c r="C145" s="2" t="s">
        <v>27</v>
      </c>
      <c r="D145" s="5" t="s">
        <v>28</v>
      </c>
      <c r="E145" s="2">
        <v>10</v>
      </c>
      <c r="F145" s="2">
        <v>100</v>
      </c>
      <c r="G145" s="2">
        <v>100</v>
      </c>
      <c r="H145" s="2">
        <v>0</v>
      </c>
      <c r="I145" s="5" t="s">
        <v>126</v>
      </c>
      <c r="J145" s="8">
        <v>700000</v>
      </c>
    </row>
    <row r="146" spans="1:10" x14ac:dyDescent="0.25">
      <c r="A146" s="54">
        <v>78</v>
      </c>
      <c r="B146" s="54">
        <v>206.01</v>
      </c>
      <c r="C146" s="54" t="s">
        <v>27</v>
      </c>
      <c r="D146" s="55" t="s">
        <v>28</v>
      </c>
      <c r="E146" s="54">
        <v>10</v>
      </c>
      <c r="F146" s="54">
        <v>100</v>
      </c>
      <c r="G146" s="54">
        <v>100</v>
      </c>
      <c r="H146" s="54">
        <v>0</v>
      </c>
      <c r="I146" s="55" t="s">
        <v>127</v>
      </c>
      <c r="J146" s="6"/>
    </row>
    <row r="147" spans="1:10" ht="42.75" x14ac:dyDescent="0.25">
      <c r="A147" s="54"/>
      <c r="B147" s="54"/>
      <c r="C147" s="54"/>
      <c r="D147" s="55"/>
      <c r="E147" s="54"/>
      <c r="F147" s="54"/>
      <c r="G147" s="54"/>
      <c r="H147" s="54"/>
      <c r="I147" s="55"/>
      <c r="J147" s="7" t="s">
        <v>128</v>
      </c>
    </row>
    <row r="148" spans="1:10" x14ac:dyDescent="0.25">
      <c r="A148" s="54"/>
      <c r="B148" s="54"/>
      <c r="C148" s="54"/>
      <c r="D148" s="55"/>
      <c r="E148" s="54"/>
      <c r="F148" s="54"/>
      <c r="G148" s="54"/>
      <c r="H148" s="54"/>
      <c r="I148" s="55"/>
      <c r="J148" s="7"/>
    </row>
    <row r="149" spans="1:10" ht="45" x14ac:dyDescent="0.25">
      <c r="A149" s="2">
        <v>79</v>
      </c>
      <c r="B149" s="2">
        <v>206.01</v>
      </c>
      <c r="C149" s="2" t="s">
        <v>27</v>
      </c>
      <c r="D149" s="5" t="s">
        <v>28</v>
      </c>
      <c r="E149" s="2">
        <v>10</v>
      </c>
      <c r="F149" s="2">
        <v>100</v>
      </c>
      <c r="G149" s="2">
        <v>100</v>
      </c>
      <c r="H149" s="2">
        <v>0</v>
      </c>
      <c r="I149" s="5" t="s">
        <v>129</v>
      </c>
      <c r="J149" s="8">
        <v>1500000</v>
      </c>
    </row>
    <row r="150" spans="1:10" x14ac:dyDescent="0.25">
      <c r="A150" s="54">
        <v>80</v>
      </c>
      <c r="B150" s="54">
        <v>206.01</v>
      </c>
      <c r="C150" s="54" t="s">
        <v>27</v>
      </c>
      <c r="D150" s="55" t="s">
        <v>28</v>
      </c>
      <c r="E150" s="54">
        <v>10</v>
      </c>
      <c r="F150" s="54">
        <v>100</v>
      </c>
      <c r="G150" s="54">
        <v>100</v>
      </c>
      <c r="H150" s="54">
        <v>0</v>
      </c>
      <c r="I150" s="55" t="s">
        <v>130</v>
      </c>
      <c r="J150" s="6"/>
    </row>
    <row r="151" spans="1:10" ht="42.75" x14ac:dyDescent="0.25">
      <c r="A151" s="54"/>
      <c r="B151" s="54"/>
      <c r="C151" s="54"/>
      <c r="D151" s="55"/>
      <c r="E151" s="54"/>
      <c r="F151" s="54"/>
      <c r="G151" s="54"/>
      <c r="H151" s="54"/>
      <c r="I151" s="55"/>
      <c r="J151" s="7" t="s">
        <v>53</v>
      </c>
    </row>
    <row r="152" spans="1:10" x14ac:dyDescent="0.25">
      <c r="A152" s="54"/>
      <c r="B152" s="54"/>
      <c r="C152" s="54"/>
      <c r="D152" s="55"/>
      <c r="E152" s="54"/>
      <c r="F152" s="54"/>
      <c r="G152" s="54"/>
      <c r="H152" s="54"/>
      <c r="I152" s="55"/>
      <c r="J152" s="7"/>
    </row>
    <row r="153" spans="1:10" ht="45" x14ac:dyDescent="0.25">
      <c r="A153" s="2">
        <v>81</v>
      </c>
      <c r="B153" s="2">
        <v>206.01</v>
      </c>
      <c r="C153" s="2" t="s">
        <v>27</v>
      </c>
      <c r="D153" s="5" t="s">
        <v>28</v>
      </c>
      <c r="E153" s="2">
        <v>10</v>
      </c>
      <c r="F153" s="2">
        <v>100</v>
      </c>
      <c r="G153" s="2">
        <v>100</v>
      </c>
      <c r="H153" s="2">
        <v>0</v>
      </c>
      <c r="I153" s="5" t="s">
        <v>131</v>
      </c>
      <c r="J153" s="8">
        <v>1000000</v>
      </c>
    </row>
    <row r="154" spans="1:10" ht="17.25" customHeight="1" x14ac:dyDescent="0.25">
      <c r="A154" s="54">
        <v>82</v>
      </c>
      <c r="B154" s="54">
        <v>206.01</v>
      </c>
      <c r="C154" s="54" t="s">
        <v>27</v>
      </c>
      <c r="D154" s="55" t="s">
        <v>28</v>
      </c>
      <c r="E154" s="54">
        <v>10</v>
      </c>
      <c r="F154" s="54">
        <v>100</v>
      </c>
      <c r="G154" s="54">
        <v>100</v>
      </c>
      <c r="H154" s="54">
        <v>0</v>
      </c>
      <c r="I154" s="55" t="s">
        <v>132</v>
      </c>
      <c r="J154" s="6"/>
    </row>
    <row r="155" spans="1:10" ht="42.75" x14ac:dyDescent="0.25">
      <c r="A155" s="54"/>
      <c r="B155" s="54"/>
      <c r="C155" s="54"/>
      <c r="D155" s="55"/>
      <c r="E155" s="54"/>
      <c r="F155" s="54"/>
      <c r="G155" s="54"/>
      <c r="H155" s="54"/>
      <c r="I155" s="55"/>
      <c r="J155" s="7" t="s">
        <v>84</v>
      </c>
    </row>
    <row r="156" spans="1:10" x14ac:dyDescent="0.25">
      <c r="A156" s="54"/>
      <c r="B156" s="54"/>
      <c r="C156" s="54"/>
      <c r="D156" s="55"/>
      <c r="E156" s="54"/>
      <c r="F156" s="54"/>
      <c r="G156" s="54"/>
      <c r="H156" s="54"/>
      <c r="I156" s="55"/>
      <c r="J156" s="7"/>
    </row>
    <row r="157" spans="1:10" ht="45" x14ac:dyDescent="0.25">
      <c r="A157" s="2">
        <v>83</v>
      </c>
      <c r="B157" s="2">
        <v>206.01</v>
      </c>
      <c r="C157" s="2" t="s">
        <v>27</v>
      </c>
      <c r="D157" s="5" t="s">
        <v>28</v>
      </c>
      <c r="E157" s="2">
        <v>10</v>
      </c>
      <c r="F157" s="2">
        <v>100</v>
      </c>
      <c r="G157" s="2">
        <v>100</v>
      </c>
      <c r="H157" s="2">
        <v>0</v>
      </c>
      <c r="I157" s="5" t="s">
        <v>133</v>
      </c>
      <c r="J157" s="8">
        <v>500000</v>
      </c>
    </row>
    <row r="158" spans="1:10" x14ac:dyDescent="0.25">
      <c r="A158" s="54">
        <v>84</v>
      </c>
      <c r="B158" s="54">
        <v>206.01</v>
      </c>
      <c r="C158" s="54" t="s">
        <v>27</v>
      </c>
      <c r="D158" s="55" t="s">
        <v>28</v>
      </c>
      <c r="E158" s="54">
        <v>10</v>
      </c>
      <c r="F158" s="54">
        <v>100</v>
      </c>
      <c r="G158" s="54">
        <v>100</v>
      </c>
      <c r="H158" s="54">
        <v>0</v>
      </c>
      <c r="I158" s="55" t="s">
        <v>134</v>
      </c>
      <c r="J158" s="6"/>
    </row>
    <row r="159" spans="1:10" ht="42.75" x14ac:dyDescent="0.25">
      <c r="A159" s="54"/>
      <c r="B159" s="54"/>
      <c r="C159" s="54"/>
      <c r="D159" s="55"/>
      <c r="E159" s="54"/>
      <c r="F159" s="54"/>
      <c r="G159" s="54"/>
      <c r="H159" s="54"/>
      <c r="I159" s="55"/>
      <c r="J159" s="7" t="s">
        <v>135</v>
      </c>
    </row>
    <row r="160" spans="1:10" x14ac:dyDescent="0.25">
      <c r="A160" s="54"/>
      <c r="B160" s="54"/>
      <c r="C160" s="54"/>
      <c r="D160" s="55"/>
      <c r="E160" s="54"/>
      <c r="F160" s="54"/>
      <c r="G160" s="54"/>
      <c r="H160" s="54"/>
      <c r="I160" s="55"/>
      <c r="J160" s="7"/>
    </row>
    <row r="161" spans="1:10" ht="45" x14ac:dyDescent="0.25">
      <c r="A161" s="2">
        <v>85</v>
      </c>
      <c r="B161" s="2">
        <v>206.01</v>
      </c>
      <c r="C161" s="2" t="s">
        <v>27</v>
      </c>
      <c r="D161" s="5" t="s">
        <v>28</v>
      </c>
      <c r="E161" s="2">
        <v>10</v>
      </c>
      <c r="F161" s="2">
        <v>100</v>
      </c>
      <c r="G161" s="2">
        <v>100</v>
      </c>
      <c r="H161" s="2">
        <v>0</v>
      </c>
      <c r="I161" s="5" t="s">
        <v>136</v>
      </c>
      <c r="J161" s="8">
        <v>12000000</v>
      </c>
    </row>
    <row r="162" spans="1:10" ht="45" x14ac:dyDescent="0.25">
      <c r="A162" s="2">
        <v>86</v>
      </c>
      <c r="B162" s="2">
        <v>206.01</v>
      </c>
      <c r="C162" s="2" t="s">
        <v>27</v>
      </c>
      <c r="D162" s="5" t="s">
        <v>28</v>
      </c>
      <c r="E162" s="2">
        <v>10</v>
      </c>
      <c r="F162" s="2">
        <v>100</v>
      </c>
      <c r="G162" s="2">
        <v>100</v>
      </c>
      <c r="H162" s="2">
        <v>0</v>
      </c>
      <c r="I162" s="5" t="s">
        <v>137</v>
      </c>
      <c r="J162" s="8">
        <v>500000</v>
      </c>
    </row>
    <row r="163" spans="1:10" ht="45" x14ac:dyDescent="0.25">
      <c r="A163" s="2">
        <v>87</v>
      </c>
      <c r="B163" s="2">
        <v>206.01</v>
      </c>
      <c r="C163" s="2" t="s">
        <v>27</v>
      </c>
      <c r="D163" s="5" t="s">
        <v>28</v>
      </c>
      <c r="E163" s="2">
        <v>10</v>
      </c>
      <c r="F163" s="2">
        <v>100</v>
      </c>
      <c r="G163" s="2">
        <v>100</v>
      </c>
      <c r="H163" s="2">
        <v>0</v>
      </c>
      <c r="I163" s="5" t="s">
        <v>138</v>
      </c>
      <c r="J163" s="8">
        <v>500000</v>
      </c>
    </row>
    <row r="164" spans="1:10" x14ac:dyDescent="0.25">
      <c r="A164" s="54">
        <v>88</v>
      </c>
      <c r="B164" s="54">
        <v>206.01</v>
      </c>
      <c r="C164" s="54" t="s">
        <v>27</v>
      </c>
      <c r="D164" s="55" t="s">
        <v>28</v>
      </c>
      <c r="E164" s="54">
        <v>10</v>
      </c>
      <c r="F164" s="54">
        <v>100</v>
      </c>
      <c r="G164" s="54">
        <v>100</v>
      </c>
      <c r="H164" s="54">
        <v>0</v>
      </c>
      <c r="I164" s="55" t="s">
        <v>139</v>
      </c>
      <c r="J164" s="6"/>
    </row>
    <row r="165" spans="1:10" ht="42.75" x14ac:dyDescent="0.25">
      <c r="A165" s="54"/>
      <c r="B165" s="54"/>
      <c r="C165" s="54"/>
      <c r="D165" s="55"/>
      <c r="E165" s="54"/>
      <c r="F165" s="54"/>
      <c r="G165" s="54"/>
      <c r="H165" s="54"/>
      <c r="I165" s="55"/>
      <c r="J165" s="7" t="s">
        <v>140</v>
      </c>
    </row>
    <row r="166" spans="1:10" x14ac:dyDescent="0.25">
      <c r="A166" s="54"/>
      <c r="B166" s="54"/>
      <c r="C166" s="54"/>
      <c r="D166" s="55"/>
      <c r="E166" s="54"/>
      <c r="F166" s="54"/>
      <c r="G166" s="54"/>
      <c r="H166" s="54"/>
      <c r="I166" s="55"/>
      <c r="J166" s="7"/>
    </row>
    <row r="167" spans="1:10" ht="45" x14ac:dyDescent="0.25">
      <c r="A167" s="2">
        <v>89</v>
      </c>
      <c r="B167" s="2">
        <v>206.01</v>
      </c>
      <c r="C167" s="2" t="s">
        <v>27</v>
      </c>
      <c r="D167" s="5" t="s">
        <v>28</v>
      </c>
      <c r="E167" s="2">
        <v>10</v>
      </c>
      <c r="F167" s="2">
        <v>100</v>
      </c>
      <c r="G167" s="2">
        <v>100</v>
      </c>
      <c r="H167" s="2">
        <v>0</v>
      </c>
      <c r="I167" s="5" t="s">
        <v>141</v>
      </c>
      <c r="J167" s="8">
        <v>20000000</v>
      </c>
    </row>
    <row r="168" spans="1:10" ht="45" x14ac:dyDescent="0.25">
      <c r="A168" s="2">
        <v>90</v>
      </c>
      <c r="B168" s="2">
        <v>206.01</v>
      </c>
      <c r="C168" s="2" t="s">
        <v>27</v>
      </c>
      <c r="D168" s="5" t="s">
        <v>28</v>
      </c>
      <c r="E168" s="2">
        <v>10</v>
      </c>
      <c r="F168" s="2">
        <v>100</v>
      </c>
      <c r="G168" s="2">
        <v>100</v>
      </c>
      <c r="H168" s="2">
        <v>0</v>
      </c>
      <c r="I168" s="5" t="s">
        <v>142</v>
      </c>
      <c r="J168" s="8">
        <v>3000000</v>
      </c>
    </row>
    <row r="169" spans="1:10" ht="45" x14ac:dyDescent="0.25">
      <c r="A169" s="2">
        <v>91</v>
      </c>
      <c r="B169" s="2">
        <v>206.01</v>
      </c>
      <c r="C169" s="2" t="s">
        <v>27</v>
      </c>
      <c r="D169" s="5" t="s">
        <v>28</v>
      </c>
      <c r="E169" s="2">
        <v>10</v>
      </c>
      <c r="F169" s="2">
        <v>100</v>
      </c>
      <c r="G169" s="2">
        <v>100</v>
      </c>
      <c r="H169" s="2">
        <v>0</v>
      </c>
      <c r="I169" s="5" t="s">
        <v>143</v>
      </c>
      <c r="J169" s="8">
        <v>300000</v>
      </c>
    </row>
    <row r="170" spans="1:10" ht="45" x14ac:dyDescent="0.25">
      <c r="A170" s="2">
        <v>92</v>
      </c>
      <c r="B170" s="2">
        <v>206.01</v>
      </c>
      <c r="C170" s="2" t="s">
        <v>27</v>
      </c>
      <c r="D170" s="5" t="s">
        <v>28</v>
      </c>
      <c r="E170" s="2">
        <v>10</v>
      </c>
      <c r="F170" s="2">
        <v>100</v>
      </c>
      <c r="G170" s="2">
        <v>100</v>
      </c>
      <c r="H170" s="2">
        <v>0</v>
      </c>
      <c r="I170" s="5" t="s">
        <v>144</v>
      </c>
      <c r="J170" s="8">
        <v>300000</v>
      </c>
    </row>
    <row r="171" spans="1:10" x14ac:dyDescent="0.25">
      <c r="A171" s="54">
        <v>93</v>
      </c>
      <c r="B171" s="54">
        <v>206.01</v>
      </c>
      <c r="C171" s="54" t="s">
        <v>27</v>
      </c>
      <c r="D171" s="55" t="s">
        <v>28</v>
      </c>
      <c r="E171" s="54">
        <v>10</v>
      </c>
      <c r="F171" s="54">
        <v>100</v>
      </c>
      <c r="G171" s="54">
        <v>100</v>
      </c>
      <c r="H171" s="54">
        <v>0</v>
      </c>
      <c r="I171" s="55" t="s">
        <v>145</v>
      </c>
      <c r="J171" s="6"/>
    </row>
    <row r="172" spans="1:10" ht="42.75" x14ac:dyDescent="0.25">
      <c r="A172" s="54"/>
      <c r="B172" s="54"/>
      <c r="C172" s="54"/>
      <c r="D172" s="55"/>
      <c r="E172" s="54"/>
      <c r="F172" s="54"/>
      <c r="G172" s="54"/>
      <c r="H172" s="54"/>
      <c r="I172" s="55"/>
      <c r="J172" s="7" t="s">
        <v>146</v>
      </c>
    </row>
    <row r="173" spans="1:10" x14ac:dyDescent="0.25">
      <c r="A173" s="54"/>
      <c r="B173" s="54"/>
      <c r="C173" s="54"/>
      <c r="D173" s="55"/>
      <c r="E173" s="54"/>
      <c r="F173" s="54"/>
      <c r="G173" s="54"/>
      <c r="H173" s="54"/>
      <c r="I173" s="55"/>
      <c r="J173" s="7"/>
    </row>
    <row r="174" spans="1:10" ht="90" x14ac:dyDescent="0.25">
      <c r="A174" s="2">
        <v>94</v>
      </c>
      <c r="B174" s="2">
        <v>206.01</v>
      </c>
      <c r="C174" s="2" t="s">
        <v>27</v>
      </c>
      <c r="D174" s="5" t="s">
        <v>28</v>
      </c>
      <c r="E174" s="2">
        <v>10</v>
      </c>
      <c r="F174" s="2">
        <v>100</v>
      </c>
      <c r="G174" s="2">
        <v>100</v>
      </c>
      <c r="H174" s="2">
        <v>0</v>
      </c>
      <c r="I174" s="5" t="s">
        <v>147</v>
      </c>
      <c r="J174" s="8">
        <v>1000000</v>
      </c>
    </row>
    <row r="175" spans="1:10" ht="45" x14ac:dyDescent="0.25">
      <c r="A175" s="2">
        <v>95</v>
      </c>
      <c r="B175" s="2">
        <v>206.01</v>
      </c>
      <c r="C175" s="2" t="s">
        <v>27</v>
      </c>
      <c r="D175" s="5" t="s">
        <v>28</v>
      </c>
      <c r="E175" s="2">
        <v>10</v>
      </c>
      <c r="F175" s="2">
        <v>100</v>
      </c>
      <c r="G175" s="2">
        <v>100</v>
      </c>
      <c r="H175" s="2">
        <v>0</v>
      </c>
      <c r="I175" s="5" t="s">
        <v>148</v>
      </c>
      <c r="J175" s="8">
        <v>2000000</v>
      </c>
    </row>
    <row r="176" spans="1:10" ht="45" x14ac:dyDescent="0.25">
      <c r="A176" s="2">
        <v>96</v>
      </c>
      <c r="B176" s="2">
        <v>206.01</v>
      </c>
      <c r="C176" s="2" t="s">
        <v>27</v>
      </c>
      <c r="D176" s="5" t="s">
        <v>28</v>
      </c>
      <c r="E176" s="2">
        <v>10</v>
      </c>
      <c r="F176" s="2">
        <v>100</v>
      </c>
      <c r="G176" s="2">
        <v>100</v>
      </c>
      <c r="H176" s="2">
        <v>0</v>
      </c>
      <c r="I176" s="5" t="s">
        <v>149</v>
      </c>
      <c r="J176" s="8">
        <v>500000</v>
      </c>
    </row>
    <row r="177" spans="1:10" ht="45" x14ac:dyDescent="0.25">
      <c r="A177" s="2">
        <v>97</v>
      </c>
      <c r="B177" s="2">
        <v>206.01</v>
      </c>
      <c r="C177" s="2" t="s">
        <v>27</v>
      </c>
      <c r="D177" s="5" t="s">
        <v>28</v>
      </c>
      <c r="E177" s="2">
        <v>10</v>
      </c>
      <c r="F177" s="2">
        <v>100</v>
      </c>
      <c r="G177" s="2">
        <v>100</v>
      </c>
      <c r="H177" s="2">
        <v>0</v>
      </c>
      <c r="I177" s="5" t="s">
        <v>150</v>
      </c>
      <c r="J177" s="8">
        <v>160000000</v>
      </c>
    </row>
    <row r="178" spans="1:10" ht="60" x14ac:dyDescent="0.25">
      <c r="A178" s="2">
        <v>98</v>
      </c>
      <c r="B178" s="2">
        <v>206.01</v>
      </c>
      <c r="C178" s="2" t="s">
        <v>27</v>
      </c>
      <c r="D178" s="5" t="s">
        <v>28</v>
      </c>
      <c r="E178" s="2">
        <v>10</v>
      </c>
      <c r="F178" s="2">
        <v>100</v>
      </c>
      <c r="G178" s="2">
        <v>100</v>
      </c>
      <c r="H178" s="2">
        <v>0</v>
      </c>
      <c r="I178" s="5" t="s">
        <v>151</v>
      </c>
      <c r="J178" s="8">
        <v>2500000</v>
      </c>
    </row>
    <row r="179" spans="1:10" ht="45" x14ac:dyDescent="0.25">
      <c r="A179" s="2">
        <v>99</v>
      </c>
      <c r="B179" s="2">
        <v>206.01</v>
      </c>
      <c r="C179" s="2" t="s">
        <v>27</v>
      </c>
      <c r="D179" s="5" t="s">
        <v>28</v>
      </c>
      <c r="E179" s="2">
        <v>10</v>
      </c>
      <c r="F179" s="2">
        <v>100</v>
      </c>
      <c r="G179" s="2">
        <v>100</v>
      </c>
      <c r="H179" s="2">
        <v>0</v>
      </c>
      <c r="I179" s="5" t="s">
        <v>152</v>
      </c>
      <c r="J179" s="8">
        <v>395000000</v>
      </c>
    </row>
    <row r="180" spans="1:10" x14ac:dyDescent="0.25">
      <c r="A180" s="54">
        <v>100</v>
      </c>
      <c r="B180" s="54">
        <v>206.01</v>
      </c>
      <c r="C180" s="54" t="s">
        <v>27</v>
      </c>
      <c r="D180" s="55" t="s">
        <v>28</v>
      </c>
      <c r="E180" s="54">
        <v>10</v>
      </c>
      <c r="F180" s="54">
        <v>100</v>
      </c>
      <c r="G180" s="54">
        <v>100</v>
      </c>
      <c r="H180" s="54">
        <v>0</v>
      </c>
      <c r="I180" s="55" t="s">
        <v>153</v>
      </c>
      <c r="J180" s="6"/>
    </row>
    <row r="181" spans="1:10" ht="42.75" x14ac:dyDescent="0.25">
      <c r="A181" s="54"/>
      <c r="B181" s="54"/>
      <c r="C181" s="54"/>
      <c r="D181" s="55"/>
      <c r="E181" s="54"/>
      <c r="F181" s="54"/>
      <c r="G181" s="54"/>
      <c r="H181" s="54"/>
      <c r="I181" s="55"/>
      <c r="J181" s="7" t="s">
        <v>154</v>
      </c>
    </row>
    <row r="182" spans="1:10" x14ac:dyDescent="0.25">
      <c r="A182" s="54"/>
      <c r="B182" s="54"/>
      <c r="C182" s="54"/>
      <c r="D182" s="55"/>
      <c r="E182" s="54"/>
      <c r="F182" s="54"/>
      <c r="G182" s="54"/>
      <c r="H182" s="54"/>
      <c r="I182" s="55"/>
      <c r="J182" s="7"/>
    </row>
    <row r="183" spans="1:10" ht="45" x14ac:dyDescent="0.25">
      <c r="A183" s="2">
        <v>101</v>
      </c>
      <c r="B183" s="2">
        <v>206.01</v>
      </c>
      <c r="C183" s="2" t="s">
        <v>27</v>
      </c>
      <c r="D183" s="5" t="s">
        <v>28</v>
      </c>
      <c r="E183" s="2">
        <v>10</v>
      </c>
      <c r="F183" s="2">
        <v>100</v>
      </c>
      <c r="G183" s="2">
        <v>100</v>
      </c>
      <c r="H183" s="2">
        <v>0</v>
      </c>
      <c r="I183" s="5" t="s">
        <v>155</v>
      </c>
      <c r="J183" s="8">
        <v>5000000</v>
      </c>
    </row>
    <row r="184" spans="1:10" ht="45" x14ac:dyDescent="0.25">
      <c r="A184" s="2">
        <v>102</v>
      </c>
      <c r="B184" s="2">
        <v>206.01</v>
      </c>
      <c r="C184" s="2" t="s">
        <v>27</v>
      </c>
      <c r="D184" s="5" t="s">
        <v>28</v>
      </c>
      <c r="E184" s="2">
        <v>10</v>
      </c>
      <c r="F184" s="2">
        <v>100</v>
      </c>
      <c r="G184" s="2">
        <v>100</v>
      </c>
      <c r="H184" s="2">
        <v>0</v>
      </c>
      <c r="I184" s="5" t="s">
        <v>156</v>
      </c>
      <c r="J184" s="8">
        <v>500000</v>
      </c>
    </row>
    <row r="185" spans="1:10" ht="45" x14ac:dyDescent="0.25">
      <c r="A185" s="2">
        <v>103</v>
      </c>
      <c r="B185" s="2">
        <v>206.01</v>
      </c>
      <c r="C185" s="2" t="s">
        <v>27</v>
      </c>
      <c r="D185" s="5" t="s">
        <v>28</v>
      </c>
      <c r="E185" s="2">
        <v>10</v>
      </c>
      <c r="F185" s="2">
        <v>100</v>
      </c>
      <c r="G185" s="2">
        <v>100</v>
      </c>
      <c r="H185" s="2">
        <v>0</v>
      </c>
      <c r="I185" s="5" t="s">
        <v>157</v>
      </c>
      <c r="J185" s="8">
        <v>500000</v>
      </c>
    </row>
    <row r="186" spans="1:10" x14ac:dyDescent="0.25">
      <c r="A186" s="54">
        <v>104</v>
      </c>
      <c r="B186" s="54">
        <v>206.01</v>
      </c>
      <c r="C186" s="54" t="s">
        <v>27</v>
      </c>
      <c r="D186" s="55" t="s">
        <v>28</v>
      </c>
      <c r="E186" s="54">
        <v>10</v>
      </c>
      <c r="F186" s="54">
        <v>100</v>
      </c>
      <c r="G186" s="54">
        <v>100</v>
      </c>
      <c r="H186" s="54">
        <v>0</v>
      </c>
      <c r="I186" s="55" t="s">
        <v>158</v>
      </c>
      <c r="J186" s="6"/>
    </row>
    <row r="187" spans="1:10" ht="42.75" x14ac:dyDescent="0.25">
      <c r="A187" s="54"/>
      <c r="B187" s="54"/>
      <c r="C187" s="54"/>
      <c r="D187" s="55"/>
      <c r="E187" s="54"/>
      <c r="F187" s="54"/>
      <c r="G187" s="54"/>
      <c r="H187" s="54"/>
      <c r="I187" s="55"/>
      <c r="J187" s="7" t="s">
        <v>159</v>
      </c>
    </row>
    <row r="188" spans="1:10" x14ac:dyDescent="0.25">
      <c r="A188" s="54"/>
      <c r="B188" s="54"/>
      <c r="C188" s="54"/>
      <c r="D188" s="55"/>
      <c r="E188" s="54"/>
      <c r="F188" s="54"/>
      <c r="G188" s="54"/>
      <c r="H188" s="54"/>
      <c r="I188" s="55"/>
      <c r="J188" s="7"/>
    </row>
    <row r="189" spans="1:10" ht="45" x14ac:dyDescent="0.25">
      <c r="A189" s="2">
        <v>105</v>
      </c>
      <c r="B189" s="2">
        <v>206.01</v>
      </c>
      <c r="C189" s="2" t="s">
        <v>27</v>
      </c>
      <c r="D189" s="5" t="s">
        <v>28</v>
      </c>
      <c r="E189" s="2">
        <v>10</v>
      </c>
      <c r="F189" s="2">
        <v>100</v>
      </c>
      <c r="G189" s="2">
        <v>100</v>
      </c>
      <c r="H189" s="2">
        <v>0</v>
      </c>
      <c r="I189" s="5" t="s">
        <v>160</v>
      </c>
      <c r="J189" s="8">
        <v>455088000</v>
      </c>
    </row>
    <row r="190" spans="1:10" ht="32.25" customHeight="1" x14ac:dyDescent="0.25">
      <c r="A190" s="54">
        <v>106</v>
      </c>
      <c r="B190" s="54">
        <v>206.01</v>
      </c>
      <c r="C190" s="54" t="s">
        <v>27</v>
      </c>
      <c r="D190" s="55" t="s">
        <v>28</v>
      </c>
      <c r="E190" s="54">
        <v>10</v>
      </c>
      <c r="F190" s="54">
        <v>100</v>
      </c>
      <c r="G190" s="54">
        <v>100</v>
      </c>
      <c r="H190" s="54">
        <v>0</v>
      </c>
      <c r="I190" s="55" t="s">
        <v>161</v>
      </c>
      <c r="J190" s="6"/>
    </row>
    <row r="191" spans="1:10" ht="42.75" x14ac:dyDescent="0.25">
      <c r="A191" s="54"/>
      <c r="B191" s="54"/>
      <c r="C191" s="54"/>
      <c r="D191" s="55"/>
      <c r="E191" s="54"/>
      <c r="F191" s="54"/>
      <c r="G191" s="54"/>
      <c r="H191" s="54"/>
      <c r="I191" s="55"/>
      <c r="J191" s="7" t="s">
        <v>162</v>
      </c>
    </row>
    <row r="192" spans="1:10" x14ac:dyDescent="0.25">
      <c r="A192" s="54"/>
      <c r="B192" s="54"/>
      <c r="C192" s="54"/>
      <c r="D192" s="55"/>
      <c r="E192" s="54"/>
      <c r="F192" s="54"/>
      <c r="G192" s="54"/>
      <c r="H192" s="54"/>
      <c r="I192" s="55"/>
      <c r="J192" s="7"/>
    </row>
    <row r="193" spans="1:10" ht="45" x14ac:dyDescent="0.25">
      <c r="A193" s="2">
        <v>107</v>
      </c>
      <c r="B193" s="2">
        <v>206.01</v>
      </c>
      <c r="C193" s="2" t="s">
        <v>27</v>
      </c>
      <c r="D193" s="5" t="s">
        <v>28</v>
      </c>
      <c r="E193" s="2">
        <v>10</v>
      </c>
      <c r="F193" s="2">
        <v>100</v>
      </c>
      <c r="G193" s="2">
        <v>100</v>
      </c>
      <c r="H193" s="2">
        <v>0</v>
      </c>
      <c r="I193" s="5" t="s">
        <v>163</v>
      </c>
      <c r="J193" s="8">
        <v>200000</v>
      </c>
    </row>
    <row r="194" spans="1:10" x14ac:dyDescent="0.25">
      <c r="A194" s="54">
        <v>108</v>
      </c>
      <c r="B194" s="54">
        <v>206.01</v>
      </c>
      <c r="C194" s="54" t="s">
        <v>27</v>
      </c>
      <c r="D194" s="55" t="s">
        <v>28</v>
      </c>
      <c r="E194" s="54">
        <v>10</v>
      </c>
      <c r="F194" s="54">
        <v>100</v>
      </c>
      <c r="G194" s="54">
        <v>100</v>
      </c>
      <c r="H194" s="54">
        <v>0</v>
      </c>
      <c r="I194" s="55" t="s">
        <v>164</v>
      </c>
      <c r="J194" s="6"/>
    </row>
    <row r="195" spans="1:10" ht="42.75" x14ac:dyDescent="0.25">
      <c r="A195" s="54"/>
      <c r="B195" s="54"/>
      <c r="C195" s="54"/>
      <c r="D195" s="55"/>
      <c r="E195" s="54"/>
      <c r="F195" s="54"/>
      <c r="G195" s="54"/>
      <c r="H195" s="54"/>
      <c r="I195" s="55"/>
      <c r="J195" s="7" t="s">
        <v>53</v>
      </c>
    </row>
    <row r="196" spans="1:10" x14ac:dyDescent="0.25">
      <c r="A196" s="54"/>
      <c r="B196" s="54"/>
      <c r="C196" s="54"/>
      <c r="D196" s="55"/>
      <c r="E196" s="54"/>
      <c r="F196" s="54"/>
      <c r="G196" s="54"/>
      <c r="H196" s="54"/>
      <c r="I196" s="55"/>
      <c r="J196" s="7"/>
    </row>
    <row r="197" spans="1:10" ht="45" x14ac:dyDescent="0.25">
      <c r="A197" s="2">
        <v>109</v>
      </c>
      <c r="B197" s="2">
        <v>206.01</v>
      </c>
      <c r="C197" s="2" t="s">
        <v>27</v>
      </c>
      <c r="D197" s="5" t="s">
        <v>28</v>
      </c>
      <c r="E197" s="2">
        <v>10</v>
      </c>
      <c r="F197" s="2">
        <v>100</v>
      </c>
      <c r="G197" s="2">
        <v>100</v>
      </c>
      <c r="H197" s="2">
        <v>0</v>
      </c>
      <c r="I197" s="5" t="s">
        <v>165</v>
      </c>
      <c r="J197" s="8">
        <v>1000000</v>
      </c>
    </row>
    <row r="198" spans="1:10" x14ac:dyDescent="0.25">
      <c r="A198" s="54">
        <v>110</v>
      </c>
      <c r="B198" s="54">
        <v>206.01</v>
      </c>
      <c r="C198" s="54" t="s">
        <v>27</v>
      </c>
      <c r="D198" s="55" t="s">
        <v>28</v>
      </c>
      <c r="E198" s="54">
        <v>10</v>
      </c>
      <c r="F198" s="54">
        <v>100</v>
      </c>
      <c r="G198" s="54">
        <v>100</v>
      </c>
      <c r="H198" s="54">
        <v>0</v>
      </c>
      <c r="I198" s="55" t="s">
        <v>166</v>
      </c>
      <c r="J198" s="6"/>
    </row>
    <row r="199" spans="1:10" ht="42.75" x14ac:dyDescent="0.25">
      <c r="A199" s="54"/>
      <c r="B199" s="54"/>
      <c r="C199" s="54"/>
      <c r="D199" s="55"/>
      <c r="E199" s="54"/>
      <c r="F199" s="54"/>
      <c r="G199" s="54"/>
      <c r="H199" s="54"/>
      <c r="I199" s="55"/>
      <c r="J199" s="7" t="s">
        <v>167</v>
      </c>
    </row>
    <row r="200" spans="1:10" x14ac:dyDescent="0.25">
      <c r="A200" s="54"/>
      <c r="B200" s="54"/>
      <c r="C200" s="54"/>
      <c r="D200" s="55"/>
      <c r="E200" s="54"/>
      <c r="F200" s="54"/>
      <c r="G200" s="54"/>
      <c r="H200" s="54"/>
      <c r="I200" s="55"/>
      <c r="J200" s="7"/>
    </row>
    <row r="201" spans="1:10" ht="45" x14ac:dyDescent="0.25">
      <c r="A201" s="2">
        <v>111</v>
      </c>
      <c r="B201" s="2">
        <v>206.01</v>
      </c>
      <c r="C201" s="2" t="s">
        <v>27</v>
      </c>
      <c r="D201" s="5" t="s">
        <v>28</v>
      </c>
      <c r="E201" s="2">
        <v>10</v>
      </c>
      <c r="F201" s="2">
        <v>100</v>
      </c>
      <c r="G201" s="2">
        <v>100</v>
      </c>
      <c r="H201" s="2">
        <v>0</v>
      </c>
      <c r="I201" s="5" t="s">
        <v>168</v>
      </c>
      <c r="J201" s="8">
        <v>5000000</v>
      </c>
    </row>
    <row r="202" spans="1:10" x14ac:dyDescent="0.25">
      <c r="A202" s="54">
        <v>112</v>
      </c>
      <c r="B202" s="54">
        <v>206.01</v>
      </c>
      <c r="C202" s="54" t="s">
        <v>27</v>
      </c>
      <c r="D202" s="55" t="s">
        <v>28</v>
      </c>
      <c r="E202" s="54">
        <v>10</v>
      </c>
      <c r="F202" s="54">
        <v>100</v>
      </c>
      <c r="G202" s="54">
        <v>100</v>
      </c>
      <c r="H202" s="54">
        <v>0</v>
      </c>
      <c r="I202" s="55" t="s">
        <v>169</v>
      </c>
      <c r="J202" s="6"/>
    </row>
    <row r="203" spans="1:10" ht="42.75" x14ac:dyDescent="0.25">
      <c r="A203" s="54"/>
      <c r="B203" s="54"/>
      <c r="C203" s="54"/>
      <c r="D203" s="55"/>
      <c r="E203" s="54"/>
      <c r="F203" s="54"/>
      <c r="G203" s="54"/>
      <c r="H203" s="54"/>
      <c r="I203" s="55"/>
      <c r="J203" s="7" t="s">
        <v>170</v>
      </c>
    </row>
    <row r="204" spans="1:10" x14ac:dyDescent="0.25">
      <c r="A204" s="54"/>
      <c r="B204" s="54"/>
      <c r="C204" s="54"/>
      <c r="D204" s="55"/>
      <c r="E204" s="54"/>
      <c r="F204" s="54"/>
      <c r="G204" s="54"/>
      <c r="H204" s="54"/>
      <c r="I204" s="55"/>
      <c r="J204" s="7"/>
    </row>
    <row r="205" spans="1:10" ht="45" x14ac:dyDescent="0.25">
      <c r="A205" s="2">
        <v>113</v>
      </c>
      <c r="B205" s="2">
        <v>206.01</v>
      </c>
      <c r="C205" s="2" t="s">
        <v>27</v>
      </c>
      <c r="D205" s="5" t="s">
        <v>28</v>
      </c>
      <c r="E205" s="2">
        <v>10</v>
      </c>
      <c r="F205" s="2">
        <v>100</v>
      </c>
      <c r="G205" s="2">
        <v>100</v>
      </c>
      <c r="H205" s="2">
        <v>0</v>
      </c>
      <c r="I205" s="5" t="s">
        <v>171</v>
      </c>
      <c r="J205" s="8">
        <v>2000000</v>
      </c>
    </row>
    <row r="206" spans="1:10" x14ac:dyDescent="0.25">
      <c r="A206" s="54">
        <v>114</v>
      </c>
      <c r="B206" s="54">
        <v>206.01</v>
      </c>
      <c r="C206" s="54" t="s">
        <v>27</v>
      </c>
      <c r="D206" s="55" t="s">
        <v>28</v>
      </c>
      <c r="E206" s="54">
        <v>10</v>
      </c>
      <c r="F206" s="54">
        <v>100</v>
      </c>
      <c r="G206" s="54">
        <v>100</v>
      </c>
      <c r="H206" s="54">
        <v>0</v>
      </c>
      <c r="I206" s="55" t="s">
        <v>172</v>
      </c>
      <c r="J206" s="6"/>
    </row>
    <row r="207" spans="1:10" ht="42.75" x14ac:dyDescent="0.25">
      <c r="A207" s="54"/>
      <c r="B207" s="54"/>
      <c r="C207" s="54"/>
      <c r="D207" s="55"/>
      <c r="E207" s="54"/>
      <c r="F207" s="54"/>
      <c r="G207" s="54"/>
      <c r="H207" s="54"/>
      <c r="I207" s="55"/>
      <c r="J207" s="7" t="s">
        <v>173</v>
      </c>
    </row>
    <row r="208" spans="1:10" x14ac:dyDescent="0.25">
      <c r="A208" s="54"/>
      <c r="B208" s="54"/>
      <c r="C208" s="54"/>
      <c r="D208" s="55"/>
      <c r="E208" s="54"/>
      <c r="F208" s="54"/>
      <c r="G208" s="54"/>
      <c r="H208" s="54"/>
      <c r="I208" s="55"/>
      <c r="J208" s="7"/>
    </row>
    <row r="209" spans="1:10" ht="45" x14ac:dyDescent="0.25">
      <c r="A209" s="2">
        <v>115</v>
      </c>
      <c r="B209" s="2">
        <v>206.01</v>
      </c>
      <c r="C209" s="2" t="s">
        <v>27</v>
      </c>
      <c r="D209" s="5" t="s">
        <v>28</v>
      </c>
      <c r="E209" s="2">
        <v>10</v>
      </c>
      <c r="F209" s="2">
        <v>100</v>
      </c>
      <c r="G209" s="2">
        <v>100</v>
      </c>
      <c r="H209" s="2">
        <v>0</v>
      </c>
      <c r="I209" s="5" t="s">
        <v>174</v>
      </c>
      <c r="J209" s="8">
        <v>250000</v>
      </c>
    </row>
    <row r="210" spans="1:10" x14ac:dyDescent="0.25">
      <c r="A210" s="54">
        <v>116</v>
      </c>
      <c r="B210" s="54">
        <v>206.01</v>
      </c>
      <c r="C210" s="54" t="s">
        <v>27</v>
      </c>
      <c r="D210" s="55" t="s">
        <v>28</v>
      </c>
      <c r="E210" s="54">
        <v>10</v>
      </c>
      <c r="F210" s="54">
        <v>100</v>
      </c>
      <c r="G210" s="54">
        <v>100</v>
      </c>
      <c r="H210" s="54">
        <v>0</v>
      </c>
      <c r="I210" s="55" t="s">
        <v>175</v>
      </c>
      <c r="J210" s="6"/>
    </row>
    <row r="211" spans="1:10" ht="42.75" x14ac:dyDescent="0.25">
      <c r="A211" s="54"/>
      <c r="B211" s="54"/>
      <c r="C211" s="54"/>
      <c r="D211" s="55"/>
      <c r="E211" s="54"/>
      <c r="F211" s="54"/>
      <c r="G211" s="54"/>
      <c r="H211" s="54"/>
      <c r="I211" s="55"/>
      <c r="J211" s="7" t="s">
        <v>53</v>
      </c>
    </row>
    <row r="212" spans="1:10" x14ac:dyDescent="0.25">
      <c r="A212" s="54"/>
      <c r="B212" s="54"/>
      <c r="C212" s="54"/>
      <c r="D212" s="55"/>
      <c r="E212" s="54"/>
      <c r="F212" s="54"/>
      <c r="G212" s="54"/>
      <c r="H212" s="54"/>
      <c r="I212" s="55"/>
      <c r="J212" s="7"/>
    </row>
    <row r="213" spans="1:10" ht="45" x14ac:dyDescent="0.25">
      <c r="A213" s="2">
        <v>117</v>
      </c>
      <c r="B213" s="2">
        <v>206.01</v>
      </c>
      <c r="C213" s="2" t="s">
        <v>27</v>
      </c>
      <c r="D213" s="5" t="s">
        <v>28</v>
      </c>
      <c r="E213" s="2">
        <v>10</v>
      </c>
      <c r="F213" s="2">
        <v>100</v>
      </c>
      <c r="G213" s="2">
        <v>100</v>
      </c>
      <c r="H213" s="2">
        <v>0</v>
      </c>
      <c r="I213" s="5" t="s">
        <v>176</v>
      </c>
      <c r="J213" s="8">
        <v>1000000</v>
      </c>
    </row>
    <row r="214" spans="1:10" x14ac:dyDescent="0.25">
      <c r="A214" s="54">
        <v>118</v>
      </c>
      <c r="B214" s="54">
        <v>206.01</v>
      </c>
      <c r="C214" s="54" t="s">
        <v>27</v>
      </c>
      <c r="D214" s="55" t="s">
        <v>28</v>
      </c>
      <c r="E214" s="54">
        <v>10</v>
      </c>
      <c r="F214" s="54">
        <v>100</v>
      </c>
      <c r="G214" s="54">
        <v>100</v>
      </c>
      <c r="H214" s="54">
        <v>0</v>
      </c>
      <c r="I214" s="55" t="s">
        <v>177</v>
      </c>
      <c r="J214" s="6"/>
    </row>
    <row r="215" spans="1:10" ht="42.75" x14ac:dyDescent="0.25">
      <c r="A215" s="54"/>
      <c r="B215" s="54"/>
      <c r="C215" s="54"/>
      <c r="D215" s="55"/>
      <c r="E215" s="54"/>
      <c r="F215" s="54"/>
      <c r="G215" s="54"/>
      <c r="H215" s="54"/>
      <c r="I215" s="55"/>
      <c r="J215" s="7" t="s">
        <v>178</v>
      </c>
    </row>
    <row r="216" spans="1:10" x14ac:dyDescent="0.25">
      <c r="A216" s="54"/>
      <c r="B216" s="54"/>
      <c r="C216" s="54"/>
      <c r="D216" s="55"/>
      <c r="E216" s="54"/>
      <c r="F216" s="54"/>
      <c r="G216" s="54"/>
      <c r="H216" s="54"/>
      <c r="I216" s="55"/>
      <c r="J216" s="7"/>
    </row>
    <row r="217" spans="1:10" ht="45" x14ac:dyDescent="0.25">
      <c r="A217" s="2">
        <v>119</v>
      </c>
      <c r="B217" s="2">
        <v>206.01</v>
      </c>
      <c r="C217" s="2" t="s">
        <v>27</v>
      </c>
      <c r="D217" s="5" t="s">
        <v>28</v>
      </c>
      <c r="E217" s="2">
        <v>10</v>
      </c>
      <c r="F217" s="2">
        <v>100</v>
      </c>
      <c r="G217" s="2">
        <v>100</v>
      </c>
      <c r="H217" s="2">
        <v>0</v>
      </c>
      <c r="I217" s="5" t="s">
        <v>179</v>
      </c>
      <c r="J217" s="8">
        <v>10000000</v>
      </c>
    </row>
    <row r="218" spans="1:10" x14ac:dyDescent="0.25">
      <c r="A218" s="54">
        <v>120</v>
      </c>
      <c r="B218" s="54">
        <v>206.01</v>
      </c>
      <c r="C218" s="54" t="s">
        <v>27</v>
      </c>
      <c r="D218" s="55" t="s">
        <v>28</v>
      </c>
      <c r="E218" s="54">
        <v>10</v>
      </c>
      <c r="F218" s="54">
        <v>100</v>
      </c>
      <c r="G218" s="54">
        <v>100</v>
      </c>
      <c r="H218" s="54">
        <v>0</v>
      </c>
      <c r="I218" s="55" t="s">
        <v>180</v>
      </c>
      <c r="J218" s="6"/>
    </row>
    <row r="219" spans="1:10" ht="42.75" x14ac:dyDescent="0.25">
      <c r="A219" s="54"/>
      <c r="B219" s="54"/>
      <c r="C219" s="54"/>
      <c r="D219" s="55"/>
      <c r="E219" s="54"/>
      <c r="F219" s="54"/>
      <c r="G219" s="54"/>
      <c r="H219" s="54"/>
      <c r="I219" s="55"/>
      <c r="J219" s="7" t="s">
        <v>178</v>
      </c>
    </row>
    <row r="220" spans="1:10" x14ac:dyDescent="0.25">
      <c r="A220" s="54"/>
      <c r="B220" s="54"/>
      <c r="C220" s="54"/>
      <c r="D220" s="55"/>
      <c r="E220" s="54"/>
      <c r="F220" s="54"/>
      <c r="G220" s="54"/>
      <c r="H220" s="54"/>
      <c r="I220" s="55"/>
      <c r="J220" s="7"/>
    </row>
    <row r="221" spans="1:10" ht="45" x14ac:dyDescent="0.25">
      <c r="A221" s="2">
        <v>121</v>
      </c>
      <c r="B221" s="2">
        <v>206.01</v>
      </c>
      <c r="C221" s="2" t="s">
        <v>27</v>
      </c>
      <c r="D221" s="5" t="s">
        <v>28</v>
      </c>
      <c r="E221" s="2">
        <v>10</v>
      </c>
      <c r="F221" s="2">
        <v>100</v>
      </c>
      <c r="G221" s="2">
        <v>100</v>
      </c>
      <c r="H221" s="2">
        <v>0</v>
      </c>
      <c r="I221" s="5" t="s">
        <v>181</v>
      </c>
      <c r="J221" s="8">
        <v>10000000</v>
      </c>
    </row>
    <row r="222" spans="1:10" x14ac:dyDescent="0.25">
      <c r="A222" s="54">
        <v>122</v>
      </c>
      <c r="B222" s="54">
        <v>206.01</v>
      </c>
      <c r="C222" s="54" t="s">
        <v>27</v>
      </c>
      <c r="D222" s="55" t="s">
        <v>28</v>
      </c>
      <c r="E222" s="54">
        <v>10</v>
      </c>
      <c r="F222" s="54">
        <v>100</v>
      </c>
      <c r="G222" s="54">
        <v>100</v>
      </c>
      <c r="H222" s="54">
        <v>0</v>
      </c>
      <c r="I222" s="55" t="s">
        <v>182</v>
      </c>
      <c r="J222" s="6"/>
    </row>
    <row r="223" spans="1:10" ht="42.75" x14ac:dyDescent="0.25">
      <c r="A223" s="54"/>
      <c r="B223" s="54"/>
      <c r="C223" s="54"/>
      <c r="D223" s="55"/>
      <c r="E223" s="54"/>
      <c r="F223" s="54"/>
      <c r="G223" s="54"/>
      <c r="H223" s="54"/>
      <c r="I223" s="55"/>
      <c r="J223" s="7" t="s">
        <v>84</v>
      </c>
    </row>
    <row r="224" spans="1:10" x14ac:dyDescent="0.25">
      <c r="A224" s="54"/>
      <c r="B224" s="54"/>
      <c r="C224" s="54"/>
      <c r="D224" s="55"/>
      <c r="E224" s="54"/>
      <c r="F224" s="54"/>
      <c r="G224" s="54"/>
      <c r="H224" s="54"/>
      <c r="I224" s="55"/>
      <c r="J224" s="7"/>
    </row>
    <row r="225" spans="1:10" ht="45" x14ac:dyDescent="0.25">
      <c r="A225" s="2">
        <v>123</v>
      </c>
      <c r="B225" s="2">
        <v>206.01</v>
      </c>
      <c r="C225" s="2" t="s">
        <v>27</v>
      </c>
      <c r="D225" s="5" t="s">
        <v>28</v>
      </c>
      <c r="E225" s="2">
        <v>10</v>
      </c>
      <c r="F225" s="2">
        <v>100</v>
      </c>
      <c r="G225" s="2">
        <v>100</v>
      </c>
      <c r="H225" s="2">
        <v>0</v>
      </c>
      <c r="I225" s="5" t="s">
        <v>183</v>
      </c>
      <c r="J225" s="8">
        <v>500000</v>
      </c>
    </row>
    <row r="226" spans="1:10" x14ac:dyDescent="0.25">
      <c r="A226" s="54">
        <v>124</v>
      </c>
      <c r="B226" s="54">
        <v>206.01</v>
      </c>
      <c r="C226" s="54" t="s">
        <v>27</v>
      </c>
      <c r="D226" s="55" t="s">
        <v>28</v>
      </c>
      <c r="E226" s="54">
        <v>10</v>
      </c>
      <c r="F226" s="54">
        <v>100</v>
      </c>
      <c r="G226" s="54">
        <v>100</v>
      </c>
      <c r="H226" s="54">
        <v>0</v>
      </c>
      <c r="I226" s="55" t="s">
        <v>184</v>
      </c>
      <c r="J226" s="6"/>
    </row>
    <row r="227" spans="1:10" ht="42.75" x14ac:dyDescent="0.25">
      <c r="A227" s="54"/>
      <c r="B227" s="54"/>
      <c r="C227" s="54"/>
      <c r="D227" s="55"/>
      <c r="E227" s="54"/>
      <c r="F227" s="54"/>
      <c r="G227" s="54"/>
      <c r="H227" s="54"/>
      <c r="I227" s="55"/>
      <c r="J227" s="7" t="s">
        <v>53</v>
      </c>
    </row>
    <row r="228" spans="1:10" x14ac:dyDescent="0.25">
      <c r="A228" s="54"/>
      <c r="B228" s="54"/>
      <c r="C228" s="54"/>
      <c r="D228" s="55"/>
      <c r="E228" s="54"/>
      <c r="F228" s="54"/>
      <c r="G228" s="54"/>
      <c r="H228" s="54"/>
      <c r="I228" s="55"/>
      <c r="J228" s="7"/>
    </row>
    <row r="229" spans="1:10" ht="45" x14ac:dyDescent="0.25">
      <c r="A229" s="2">
        <v>125</v>
      </c>
      <c r="B229" s="2">
        <v>206.01</v>
      </c>
      <c r="C229" s="2" t="s">
        <v>27</v>
      </c>
      <c r="D229" s="5" t="s">
        <v>28</v>
      </c>
      <c r="E229" s="2">
        <v>10</v>
      </c>
      <c r="F229" s="2">
        <v>100</v>
      </c>
      <c r="G229" s="2">
        <v>100</v>
      </c>
      <c r="H229" s="2">
        <v>0</v>
      </c>
      <c r="I229" s="5" t="s">
        <v>185</v>
      </c>
      <c r="J229" s="8">
        <v>1000000</v>
      </c>
    </row>
    <row r="230" spans="1:10" ht="17.25" customHeight="1" x14ac:dyDescent="0.25">
      <c r="A230" s="54">
        <v>126</v>
      </c>
      <c r="B230" s="54">
        <v>206.01</v>
      </c>
      <c r="C230" s="54" t="s">
        <v>27</v>
      </c>
      <c r="D230" s="55" t="s">
        <v>28</v>
      </c>
      <c r="E230" s="54">
        <v>10</v>
      </c>
      <c r="F230" s="54">
        <v>100</v>
      </c>
      <c r="G230" s="54">
        <v>100</v>
      </c>
      <c r="H230" s="54">
        <v>0</v>
      </c>
      <c r="I230" s="55" t="s">
        <v>186</v>
      </c>
      <c r="J230" s="6"/>
    </row>
    <row r="231" spans="1:10" ht="42.75" x14ac:dyDescent="0.25">
      <c r="A231" s="54"/>
      <c r="B231" s="54"/>
      <c r="C231" s="54"/>
      <c r="D231" s="55"/>
      <c r="E231" s="54"/>
      <c r="F231" s="54"/>
      <c r="G231" s="54"/>
      <c r="H231" s="54"/>
      <c r="I231" s="55"/>
      <c r="J231" s="7" t="s">
        <v>84</v>
      </c>
    </row>
    <row r="232" spans="1:10" x14ac:dyDescent="0.25">
      <c r="A232" s="54"/>
      <c r="B232" s="54"/>
      <c r="C232" s="54"/>
      <c r="D232" s="55"/>
      <c r="E232" s="54"/>
      <c r="F232" s="54"/>
      <c r="G232" s="54"/>
      <c r="H232" s="54"/>
      <c r="I232" s="55"/>
      <c r="J232" s="7"/>
    </row>
    <row r="233" spans="1:10" ht="45" x14ac:dyDescent="0.25">
      <c r="A233" s="2">
        <v>127</v>
      </c>
      <c r="B233" s="2">
        <v>206.01</v>
      </c>
      <c r="C233" s="2" t="s">
        <v>27</v>
      </c>
      <c r="D233" s="5" t="s">
        <v>28</v>
      </c>
      <c r="E233" s="2">
        <v>10</v>
      </c>
      <c r="F233" s="2">
        <v>100</v>
      </c>
      <c r="G233" s="2">
        <v>100</v>
      </c>
      <c r="H233" s="2">
        <v>0</v>
      </c>
      <c r="I233" s="5" t="s">
        <v>187</v>
      </c>
      <c r="J233" s="8">
        <v>500000</v>
      </c>
    </row>
    <row r="234" spans="1:10" x14ac:dyDescent="0.25">
      <c r="A234" s="54">
        <v>128</v>
      </c>
      <c r="B234" s="54">
        <v>206.01</v>
      </c>
      <c r="C234" s="54" t="s">
        <v>27</v>
      </c>
      <c r="D234" s="55" t="s">
        <v>28</v>
      </c>
      <c r="E234" s="54">
        <v>10</v>
      </c>
      <c r="F234" s="54">
        <v>100</v>
      </c>
      <c r="G234" s="54">
        <v>100</v>
      </c>
      <c r="H234" s="54">
        <v>0</v>
      </c>
      <c r="I234" s="55" t="s">
        <v>188</v>
      </c>
      <c r="J234" s="6"/>
    </row>
    <row r="235" spans="1:10" ht="42.75" x14ac:dyDescent="0.25">
      <c r="A235" s="54"/>
      <c r="B235" s="54"/>
      <c r="C235" s="54"/>
      <c r="D235" s="55"/>
      <c r="E235" s="54"/>
      <c r="F235" s="54"/>
      <c r="G235" s="54"/>
      <c r="H235" s="54"/>
      <c r="I235" s="55"/>
      <c r="J235" s="7" t="s">
        <v>59</v>
      </c>
    </row>
    <row r="236" spans="1:10" x14ac:dyDescent="0.25">
      <c r="A236" s="54"/>
      <c r="B236" s="54"/>
      <c r="C236" s="54"/>
      <c r="D236" s="55"/>
      <c r="E236" s="54"/>
      <c r="F236" s="54"/>
      <c r="G236" s="54"/>
      <c r="H236" s="54"/>
      <c r="I236" s="55"/>
      <c r="J236" s="7"/>
    </row>
    <row r="237" spans="1:10" ht="45" x14ac:dyDescent="0.25">
      <c r="A237" s="2">
        <v>129</v>
      </c>
      <c r="B237" s="2">
        <v>206.01</v>
      </c>
      <c r="C237" s="2" t="s">
        <v>27</v>
      </c>
      <c r="D237" s="5" t="s">
        <v>28</v>
      </c>
      <c r="E237" s="2">
        <v>10</v>
      </c>
      <c r="F237" s="2">
        <v>100</v>
      </c>
      <c r="G237" s="2">
        <v>100</v>
      </c>
      <c r="H237" s="2">
        <v>0</v>
      </c>
      <c r="I237" s="5" t="s">
        <v>189</v>
      </c>
      <c r="J237" s="8">
        <v>15000000</v>
      </c>
    </row>
    <row r="238" spans="1:10" x14ac:dyDescent="0.25">
      <c r="A238" s="54">
        <v>130</v>
      </c>
      <c r="B238" s="54">
        <v>206.01</v>
      </c>
      <c r="C238" s="54" t="s">
        <v>27</v>
      </c>
      <c r="D238" s="55" t="s">
        <v>28</v>
      </c>
      <c r="E238" s="54">
        <v>10</v>
      </c>
      <c r="F238" s="54">
        <v>100</v>
      </c>
      <c r="G238" s="54">
        <v>100</v>
      </c>
      <c r="H238" s="54">
        <v>0</v>
      </c>
      <c r="I238" s="55" t="s">
        <v>190</v>
      </c>
      <c r="J238" s="6"/>
    </row>
    <row r="239" spans="1:10" ht="42.75" x14ac:dyDescent="0.25">
      <c r="A239" s="54"/>
      <c r="B239" s="54"/>
      <c r="C239" s="54"/>
      <c r="D239" s="55"/>
      <c r="E239" s="54"/>
      <c r="F239" s="54"/>
      <c r="G239" s="54"/>
      <c r="H239" s="54"/>
      <c r="I239" s="55"/>
      <c r="J239" s="7" t="s">
        <v>191</v>
      </c>
    </row>
    <row r="240" spans="1:10" x14ac:dyDescent="0.25">
      <c r="A240" s="54"/>
      <c r="B240" s="54"/>
      <c r="C240" s="54"/>
      <c r="D240" s="55"/>
      <c r="E240" s="54"/>
      <c r="F240" s="54"/>
      <c r="G240" s="54"/>
      <c r="H240" s="54"/>
      <c r="I240" s="55"/>
      <c r="J240" s="7"/>
    </row>
    <row r="241" spans="1:10" ht="45" x14ac:dyDescent="0.25">
      <c r="A241" s="2">
        <v>131</v>
      </c>
      <c r="B241" s="2">
        <v>206.01</v>
      </c>
      <c r="C241" s="2" t="s">
        <v>27</v>
      </c>
      <c r="D241" s="5" t="s">
        <v>28</v>
      </c>
      <c r="E241" s="2">
        <v>10</v>
      </c>
      <c r="F241" s="2">
        <v>100</v>
      </c>
      <c r="G241" s="2">
        <v>100</v>
      </c>
      <c r="H241" s="2">
        <v>0</v>
      </c>
      <c r="I241" s="5" t="s">
        <v>192</v>
      </c>
      <c r="J241" s="8">
        <v>100000</v>
      </c>
    </row>
    <row r="242" spans="1:10" x14ac:dyDescent="0.25">
      <c r="A242" s="54">
        <v>132</v>
      </c>
      <c r="B242" s="54">
        <v>206.01</v>
      </c>
      <c r="C242" s="54" t="s">
        <v>27</v>
      </c>
      <c r="D242" s="55" t="s">
        <v>28</v>
      </c>
      <c r="E242" s="54">
        <v>10</v>
      </c>
      <c r="F242" s="54">
        <v>100</v>
      </c>
      <c r="G242" s="54">
        <v>100</v>
      </c>
      <c r="H242" s="54">
        <v>0</v>
      </c>
      <c r="I242" s="55" t="s">
        <v>193</v>
      </c>
      <c r="J242" s="6"/>
    </row>
    <row r="243" spans="1:10" ht="42.75" x14ac:dyDescent="0.25">
      <c r="A243" s="54"/>
      <c r="B243" s="54"/>
      <c r="C243" s="54"/>
      <c r="D243" s="55"/>
      <c r="E243" s="54"/>
      <c r="F243" s="54"/>
      <c r="G243" s="54"/>
      <c r="H243" s="54"/>
      <c r="I243" s="55"/>
      <c r="J243" s="7" t="s">
        <v>191</v>
      </c>
    </row>
    <row r="244" spans="1:10" x14ac:dyDescent="0.25">
      <c r="A244" s="54"/>
      <c r="B244" s="54"/>
      <c r="C244" s="54"/>
      <c r="D244" s="55"/>
      <c r="E244" s="54"/>
      <c r="F244" s="54"/>
      <c r="G244" s="54"/>
      <c r="H244" s="54"/>
      <c r="I244" s="55"/>
      <c r="J244" s="7"/>
    </row>
    <row r="245" spans="1:10" ht="45" x14ac:dyDescent="0.25">
      <c r="A245" s="2">
        <v>133</v>
      </c>
      <c r="B245" s="2">
        <v>206.01</v>
      </c>
      <c r="C245" s="2" t="s">
        <v>27</v>
      </c>
      <c r="D245" s="5" t="s">
        <v>28</v>
      </c>
      <c r="E245" s="2">
        <v>10</v>
      </c>
      <c r="F245" s="2">
        <v>100</v>
      </c>
      <c r="G245" s="2">
        <v>100</v>
      </c>
      <c r="H245" s="2">
        <v>0</v>
      </c>
      <c r="I245" s="5" t="s">
        <v>194</v>
      </c>
      <c r="J245" s="8">
        <v>100000</v>
      </c>
    </row>
    <row r="246" spans="1:10" x14ac:dyDescent="0.25">
      <c r="A246" s="54">
        <v>134</v>
      </c>
      <c r="B246" s="54">
        <v>206.01</v>
      </c>
      <c r="C246" s="54" t="s">
        <v>27</v>
      </c>
      <c r="D246" s="55" t="s">
        <v>28</v>
      </c>
      <c r="E246" s="54">
        <v>10</v>
      </c>
      <c r="F246" s="54">
        <v>100</v>
      </c>
      <c r="G246" s="54">
        <v>100</v>
      </c>
      <c r="H246" s="54">
        <v>0</v>
      </c>
      <c r="I246" s="55" t="s">
        <v>195</v>
      </c>
      <c r="J246" s="6"/>
    </row>
    <row r="247" spans="1:10" ht="42.75" x14ac:dyDescent="0.25">
      <c r="A247" s="54"/>
      <c r="B247" s="54"/>
      <c r="C247" s="54"/>
      <c r="D247" s="55"/>
      <c r="E247" s="54"/>
      <c r="F247" s="54"/>
      <c r="G247" s="54"/>
      <c r="H247" s="54"/>
      <c r="I247" s="55"/>
      <c r="J247" s="7" t="s">
        <v>53</v>
      </c>
    </row>
    <row r="248" spans="1:10" x14ac:dyDescent="0.25">
      <c r="A248" s="54"/>
      <c r="B248" s="54"/>
      <c r="C248" s="54"/>
      <c r="D248" s="55"/>
      <c r="E248" s="54"/>
      <c r="F248" s="54"/>
      <c r="G248" s="54"/>
      <c r="H248" s="54"/>
      <c r="I248" s="55"/>
      <c r="J248" s="7"/>
    </row>
    <row r="249" spans="1:10" ht="45" x14ac:dyDescent="0.25">
      <c r="A249" s="2">
        <v>135</v>
      </c>
      <c r="B249" s="2">
        <v>206.01</v>
      </c>
      <c r="C249" s="2" t="s">
        <v>27</v>
      </c>
      <c r="D249" s="5" t="s">
        <v>28</v>
      </c>
      <c r="E249" s="2">
        <v>10</v>
      </c>
      <c r="F249" s="2">
        <v>100</v>
      </c>
      <c r="G249" s="2">
        <v>100</v>
      </c>
      <c r="H249" s="2">
        <v>0</v>
      </c>
      <c r="I249" s="5" t="s">
        <v>196</v>
      </c>
      <c r="J249" s="8">
        <v>1000000</v>
      </c>
    </row>
    <row r="250" spans="1:10" x14ac:dyDescent="0.25">
      <c r="A250" s="54">
        <v>136</v>
      </c>
      <c r="B250" s="54">
        <v>206.01</v>
      </c>
      <c r="C250" s="54" t="s">
        <v>27</v>
      </c>
      <c r="D250" s="55" t="s">
        <v>28</v>
      </c>
      <c r="E250" s="54">
        <v>10</v>
      </c>
      <c r="F250" s="54">
        <v>100</v>
      </c>
      <c r="G250" s="54">
        <v>100</v>
      </c>
      <c r="H250" s="54">
        <v>0</v>
      </c>
      <c r="I250" s="55" t="s">
        <v>197</v>
      </c>
      <c r="J250" s="6"/>
    </row>
    <row r="251" spans="1:10" ht="42.75" x14ac:dyDescent="0.25">
      <c r="A251" s="54"/>
      <c r="B251" s="54"/>
      <c r="C251" s="54"/>
      <c r="D251" s="55"/>
      <c r="E251" s="54"/>
      <c r="F251" s="54"/>
      <c r="G251" s="54"/>
      <c r="H251" s="54"/>
      <c r="I251" s="55"/>
      <c r="J251" s="7" t="s">
        <v>53</v>
      </c>
    </row>
    <row r="252" spans="1:10" x14ac:dyDescent="0.25">
      <c r="A252" s="54"/>
      <c r="B252" s="54"/>
      <c r="C252" s="54"/>
      <c r="D252" s="55"/>
      <c r="E252" s="54"/>
      <c r="F252" s="54"/>
      <c r="G252" s="54"/>
      <c r="H252" s="54"/>
      <c r="I252" s="55"/>
      <c r="J252" s="7"/>
    </row>
    <row r="253" spans="1:10" ht="45" x14ac:dyDescent="0.25">
      <c r="A253" s="2">
        <v>137</v>
      </c>
      <c r="B253" s="2">
        <v>206.01</v>
      </c>
      <c r="C253" s="2" t="s">
        <v>27</v>
      </c>
      <c r="D253" s="5" t="s">
        <v>28</v>
      </c>
      <c r="E253" s="2">
        <v>10</v>
      </c>
      <c r="F253" s="2">
        <v>100</v>
      </c>
      <c r="G253" s="2">
        <v>100</v>
      </c>
      <c r="H253" s="2">
        <v>0</v>
      </c>
      <c r="I253" s="5" t="s">
        <v>198</v>
      </c>
      <c r="J253" s="8">
        <v>1000000</v>
      </c>
    </row>
    <row r="254" spans="1:10" x14ac:dyDescent="0.25">
      <c r="A254" s="54">
        <v>138</v>
      </c>
      <c r="B254" s="54">
        <v>206.01</v>
      </c>
      <c r="C254" s="54" t="s">
        <v>27</v>
      </c>
      <c r="D254" s="55" t="s">
        <v>28</v>
      </c>
      <c r="E254" s="54">
        <v>10</v>
      </c>
      <c r="F254" s="54">
        <v>100</v>
      </c>
      <c r="G254" s="54">
        <v>100</v>
      </c>
      <c r="H254" s="54">
        <v>0</v>
      </c>
      <c r="I254" s="55" t="s">
        <v>199</v>
      </c>
      <c r="J254" s="6"/>
    </row>
    <row r="255" spans="1:10" ht="42.75" x14ac:dyDescent="0.25">
      <c r="A255" s="54"/>
      <c r="B255" s="54"/>
      <c r="C255" s="54"/>
      <c r="D255" s="55"/>
      <c r="E255" s="54"/>
      <c r="F255" s="54"/>
      <c r="G255" s="54"/>
      <c r="H255" s="54"/>
      <c r="I255" s="55"/>
      <c r="J255" s="7" t="s">
        <v>178</v>
      </c>
    </row>
    <row r="256" spans="1:10" x14ac:dyDescent="0.25">
      <c r="A256" s="54"/>
      <c r="B256" s="54"/>
      <c r="C256" s="54"/>
      <c r="D256" s="55"/>
      <c r="E256" s="54"/>
      <c r="F256" s="54"/>
      <c r="G256" s="54"/>
      <c r="H256" s="54"/>
      <c r="I256" s="55"/>
      <c r="J256" s="7"/>
    </row>
    <row r="257" spans="1:10" ht="45" x14ac:dyDescent="0.25">
      <c r="A257" s="2">
        <v>139</v>
      </c>
      <c r="B257" s="2">
        <v>206.01</v>
      </c>
      <c r="C257" s="2" t="s">
        <v>27</v>
      </c>
      <c r="D257" s="5" t="s">
        <v>28</v>
      </c>
      <c r="E257" s="2">
        <v>10</v>
      </c>
      <c r="F257" s="2">
        <v>100</v>
      </c>
      <c r="G257" s="2">
        <v>100</v>
      </c>
      <c r="H257" s="2">
        <v>0</v>
      </c>
      <c r="I257" s="5" t="s">
        <v>200</v>
      </c>
      <c r="J257" s="8">
        <v>10000000</v>
      </c>
    </row>
    <row r="258" spans="1:10" ht="62.25" customHeight="1" x14ac:dyDescent="0.25">
      <c r="A258" s="54">
        <v>140</v>
      </c>
      <c r="B258" s="54">
        <v>206.01</v>
      </c>
      <c r="C258" s="54" t="s">
        <v>27</v>
      </c>
      <c r="D258" s="55" t="s">
        <v>28</v>
      </c>
      <c r="E258" s="54">
        <v>10</v>
      </c>
      <c r="F258" s="54">
        <v>100</v>
      </c>
      <c r="G258" s="54">
        <v>100</v>
      </c>
      <c r="H258" s="54">
        <v>0</v>
      </c>
      <c r="I258" s="55" t="s">
        <v>201</v>
      </c>
      <c r="J258" s="6"/>
    </row>
    <row r="259" spans="1:10" ht="42.75" x14ac:dyDescent="0.25">
      <c r="A259" s="54"/>
      <c r="B259" s="54"/>
      <c r="C259" s="54"/>
      <c r="D259" s="55"/>
      <c r="E259" s="54"/>
      <c r="F259" s="54"/>
      <c r="G259" s="54"/>
      <c r="H259" s="54"/>
      <c r="I259" s="55"/>
      <c r="J259" s="7" t="s">
        <v>162</v>
      </c>
    </row>
    <row r="260" spans="1:10" x14ac:dyDescent="0.25">
      <c r="A260" s="54"/>
      <c r="B260" s="54"/>
      <c r="C260" s="54"/>
      <c r="D260" s="55"/>
      <c r="E260" s="54"/>
      <c r="F260" s="54"/>
      <c r="G260" s="54"/>
      <c r="H260" s="54"/>
      <c r="I260" s="55"/>
      <c r="J260" s="7"/>
    </row>
    <row r="261" spans="1:10" ht="45" x14ac:dyDescent="0.25">
      <c r="A261" s="2">
        <v>141</v>
      </c>
      <c r="B261" s="2">
        <v>206.01</v>
      </c>
      <c r="C261" s="2" t="s">
        <v>27</v>
      </c>
      <c r="D261" s="5" t="s">
        <v>28</v>
      </c>
      <c r="E261" s="2">
        <v>10</v>
      </c>
      <c r="F261" s="2">
        <v>100</v>
      </c>
      <c r="G261" s="2">
        <v>100</v>
      </c>
      <c r="H261" s="2">
        <v>0</v>
      </c>
      <c r="I261" s="5" t="s">
        <v>202</v>
      </c>
      <c r="J261" s="8">
        <v>100000</v>
      </c>
    </row>
    <row r="262" spans="1:10" ht="45" x14ac:dyDescent="0.25">
      <c r="A262" s="2">
        <v>142</v>
      </c>
      <c r="B262" s="2">
        <v>206.01</v>
      </c>
      <c r="C262" s="2" t="s">
        <v>27</v>
      </c>
      <c r="D262" s="5" t="s">
        <v>28</v>
      </c>
      <c r="E262" s="2">
        <v>10</v>
      </c>
      <c r="F262" s="2">
        <v>100</v>
      </c>
      <c r="G262" s="2">
        <v>100</v>
      </c>
      <c r="H262" s="2">
        <v>0</v>
      </c>
      <c r="I262" s="5" t="s">
        <v>203</v>
      </c>
      <c r="J262" s="8">
        <v>25000</v>
      </c>
    </row>
    <row r="263" spans="1:10" ht="45" x14ac:dyDescent="0.25">
      <c r="A263" s="2">
        <v>143</v>
      </c>
      <c r="B263" s="2">
        <v>206.01</v>
      </c>
      <c r="C263" s="2" t="s">
        <v>27</v>
      </c>
      <c r="D263" s="5" t="s">
        <v>28</v>
      </c>
      <c r="E263" s="2">
        <v>10</v>
      </c>
      <c r="F263" s="2">
        <v>100</v>
      </c>
      <c r="G263" s="2">
        <v>100</v>
      </c>
      <c r="H263" s="2">
        <v>0</v>
      </c>
      <c r="I263" s="5" t="s">
        <v>204</v>
      </c>
      <c r="J263" s="8">
        <v>25000</v>
      </c>
    </row>
    <row r="264" spans="1:10" ht="45" x14ac:dyDescent="0.25">
      <c r="A264" s="2">
        <v>144</v>
      </c>
      <c r="B264" s="2">
        <v>206.01</v>
      </c>
      <c r="C264" s="2" t="s">
        <v>27</v>
      </c>
      <c r="D264" s="5" t="s">
        <v>28</v>
      </c>
      <c r="E264" s="2">
        <v>10</v>
      </c>
      <c r="F264" s="2">
        <v>100</v>
      </c>
      <c r="G264" s="2">
        <v>100</v>
      </c>
      <c r="H264" s="2">
        <v>0</v>
      </c>
      <c r="I264" s="5" t="s">
        <v>205</v>
      </c>
      <c r="J264" s="8">
        <v>25000</v>
      </c>
    </row>
    <row r="265" spans="1:10" ht="45" x14ac:dyDescent="0.25">
      <c r="A265" s="2">
        <v>145</v>
      </c>
      <c r="B265" s="2">
        <v>206.01</v>
      </c>
      <c r="C265" s="2" t="s">
        <v>27</v>
      </c>
      <c r="D265" s="5" t="s">
        <v>28</v>
      </c>
      <c r="E265" s="2">
        <v>10</v>
      </c>
      <c r="F265" s="2">
        <v>100</v>
      </c>
      <c r="G265" s="2">
        <v>100</v>
      </c>
      <c r="H265" s="2">
        <v>0</v>
      </c>
      <c r="I265" s="5" t="s">
        <v>206</v>
      </c>
      <c r="J265" s="8">
        <v>25000</v>
      </c>
    </row>
    <row r="266" spans="1:10" ht="17.25" customHeight="1" x14ac:dyDescent="0.25">
      <c r="A266" s="54">
        <v>146</v>
      </c>
      <c r="B266" s="54">
        <v>206.01</v>
      </c>
      <c r="C266" s="54" t="s">
        <v>27</v>
      </c>
      <c r="D266" s="55" t="s">
        <v>28</v>
      </c>
      <c r="E266" s="54">
        <v>10</v>
      </c>
      <c r="F266" s="54">
        <v>100</v>
      </c>
      <c r="G266" s="54">
        <v>100</v>
      </c>
      <c r="H266" s="54">
        <v>0</v>
      </c>
      <c r="I266" s="55" t="s">
        <v>207</v>
      </c>
      <c r="J266" s="6"/>
    </row>
    <row r="267" spans="1:10" ht="42.75" x14ac:dyDescent="0.25">
      <c r="A267" s="54"/>
      <c r="B267" s="54"/>
      <c r="C267" s="54"/>
      <c r="D267" s="55"/>
      <c r="E267" s="54"/>
      <c r="F267" s="54"/>
      <c r="G267" s="54"/>
      <c r="H267" s="54"/>
      <c r="I267" s="55"/>
      <c r="J267" s="7" t="s">
        <v>162</v>
      </c>
    </row>
    <row r="268" spans="1:10" x14ac:dyDescent="0.25">
      <c r="A268" s="54"/>
      <c r="B268" s="54"/>
      <c r="C268" s="54"/>
      <c r="D268" s="55"/>
      <c r="E268" s="54"/>
      <c r="F268" s="54"/>
      <c r="G268" s="54"/>
      <c r="H268" s="54"/>
      <c r="I268" s="55"/>
      <c r="J268" s="7"/>
    </row>
    <row r="269" spans="1:10" ht="45" x14ac:dyDescent="0.25">
      <c r="A269" s="2">
        <v>147</v>
      </c>
      <c r="B269" s="2">
        <v>206.01</v>
      </c>
      <c r="C269" s="2" t="s">
        <v>27</v>
      </c>
      <c r="D269" s="5" t="s">
        <v>28</v>
      </c>
      <c r="E269" s="2">
        <v>10</v>
      </c>
      <c r="F269" s="2">
        <v>100</v>
      </c>
      <c r="G269" s="2">
        <v>100</v>
      </c>
      <c r="H269" s="2">
        <v>0</v>
      </c>
      <c r="I269" s="5" t="s">
        <v>208</v>
      </c>
      <c r="J269" s="8">
        <v>100000</v>
      </c>
    </row>
    <row r="270" spans="1:10" ht="45" x14ac:dyDescent="0.25">
      <c r="A270" s="2">
        <v>148</v>
      </c>
      <c r="B270" s="2">
        <v>206.01</v>
      </c>
      <c r="C270" s="2" t="s">
        <v>27</v>
      </c>
      <c r="D270" s="5" t="s">
        <v>28</v>
      </c>
      <c r="E270" s="2">
        <v>10</v>
      </c>
      <c r="F270" s="2">
        <v>100</v>
      </c>
      <c r="G270" s="2">
        <v>100</v>
      </c>
      <c r="H270" s="2">
        <v>0</v>
      </c>
      <c r="I270" s="5" t="s">
        <v>209</v>
      </c>
      <c r="J270" s="8">
        <v>50000</v>
      </c>
    </row>
    <row r="271" spans="1:10" ht="45" x14ac:dyDescent="0.25">
      <c r="A271" s="2">
        <v>149</v>
      </c>
      <c r="B271" s="2">
        <v>206.01</v>
      </c>
      <c r="C271" s="2" t="s">
        <v>27</v>
      </c>
      <c r="D271" s="5" t="s">
        <v>28</v>
      </c>
      <c r="E271" s="2">
        <v>10</v>
      </c>
      <c r="F271" s="2">
        <v>100</v>
      </c>
      <c r="G271" s="2">
        <v>100</v>
      </c>
      <c r="H271" s="2">
        <v>0</v>
      </c>
      <c r="I271" s="5" t="s">
        <v>210</v>
      </c>
      <c r="J271" s="8">
        <v>50000</v>
      </c>
    </row>
    <row r="272" spans="1:10" x14ac:dyDescent="0.25">
      <c r="A272" s="54">
        <v>150</v>
      </c>
      <c r="B272" s="54">
        <v>206.01</v>
      </c>
      <c r="C272" s="54" t="s">
        <v>27</v>
      </c>
      <c r="D272" s="55" t="s">
        <v>28</v>
      </c>
      <c r="E272" s="54">
        <v>10</v>
      </c>
      <c r="F272" s="54">
        <v>100</v>
      </c>
      <c r="G272" s="54">
        <v>100</v>
      </c>
      <c r="H272" s="54">
        <v>0</v>
      </c>
      <c r="I272" s="55" t="s">
        <v>211</v>
      </c>
      <c r="J272" s="6"/>
    </row>
    <row r="273" spans="1:10" ht="42.75" x14ac:dyDescent="0.25">
      <c r="A273" s="54"/>
      <c r="B273" s="54"/>
      <c r="C273" s="54"/>
      <c r="D273" s="55"/>
      <c r="E273" s="54"/>
      <c r="F273" s="54"/>
      <c r="G273" s="54"/>
      <c r="H273" s="54"/>
      <c r="I273" s="55"/>
      <c r="J273" s="7" t="s">
        <v>94</v>
      </c>
    </row>
    <row r="274" spans="1:10" x14ac:dyDescent="0.25">
      <c r="A274" s="54"/>
      <c r="B274" s="54"/>
      <c r="C274" s="54"/>
      <c r="D274" s="55"/>
      <c r="E274" s="54"/>
      <c r="F274" s="54"/>
      <c r="G274" s="54"/>
      <c r="H274" s="54"/>
      <c r="I274" s="55"/>
      <c r="J274" s="7"/>
    </row>
    <row r="275" spans="1:10" ht="45" x14ac:dyDescent="0.25">
      <c r="A275" s="2">
        <v>151</v>
      </c>
      <c r="B275" s="2">
        <v>206.01</v>
      </c>
      <c r="C275" s="2" t="s">
        <v>27</v>
      </c>
      <c r="D275" s="5" t="s">
        <v>28</v>
      </c>
      <c r="E275" s="2">
        <v>10</v>
      </c>
      <c r="F275" s="2">
        <v>100</v>
      </c>
      <c r="G275" s="2">
        <v>100</v>
      </c>
      <c r="H275" s="2">
        <v>0</v>
      </c>
      <c r="I275" s="5" t="s">
        <v>212</v>
      </c>
      <c r="J275" s="8">
        <v>500000</v>
      </c>
    </row>
    <row r="276" spans="1:10" ht="45" x14ac:dyDescent="0.25">
      <c r="A276" s="2">
        <v>152</v>
      </c>
      <c r="B276" s="2">
        <v>206.01</v>
      </c>
      <c r="C276" s="2" t="s">
        <v>27</v>
      </c>
      <c r="D276" s="5" t="s">
        <v>28</v>
      </c>
      <c r="E276" s="2">
        <v>10</v>
      </c>
      <c r="F276" s="2">
        <v>100</v>
      </c>
      <c r="G276" s="2">
        <v>100</v>
      </c>
      <c r="H276" s="2">
        <v>0</v>
      </c>
      <c r="I276" s="5" t="s">
        <v>213</v>
      </c>
      <c r="J276" s="8">
        <v>100000</v>
      </c>
    </row>
    <row r="277" spans="1:10" ht="45" x14ac:dyDescent="0.25">
      <c r="A277" s="2">
        <v>153</v>
      </c>
      <c r="B277" s="2">
        <v>206.01</v>
      </c>
      <c r="C277" s="2" t="s">
        <v>27</v>
      </c>
      <c r="D277" s="5" t="s">
        <v>28</v>
      </c>
      <c r="E277" s="2">
        <v>10</v>
      </c>
      <c r="F277" s="2">
        <v>100</v>
      </c>
      <c r="G277" s="2">
        <v>100</v>
      </c>
      <c r="H277" s="2">
        <v>0</v>
      </c>
      <c r="I277" s="5" t="s">
        <v>214</v>
      </c>
      <c r="J277" s="8">
        <v>2000000</v>
      </c>
    </row>
    <row r="278" spans="1:10" x14ac:dyDescent="0.25">
      <c r="A278" s="54">
        <v>154</v>
      </c>
      <c r="B278" s="54">
        <v>206.01</v>
      </c>
      <c r="C278" s="54" t="s">
        <v>27</v>
      </c>
      <c r="D278" s="55" t="s">
        <v>28</v>
      </c>
      <c r="E278" s="54">
        <v>10</v>
      </c>
      <c r="F278" s="54">
        <v>100</v>
      </c>
      <c r="G278" s="54">
        <v>100</v>
      </c>
      <c r="H278" s="54">
        <v>0</v>
      </c>
      <c r="I278" s="55" t="s">
        <v>215</v>
      </c>
      <c r="J278" s="6"/>
    </row>
    <row r="279" spans="1:10" ht="42.75" x14ac:dyDescent="0.25">
      <c r="A279" s="54"/>
      <c r="B279" s="54"/>
      <c r="C279" s="54"/>
      <c r="D279" s="55"/>
      <c r="E279" s="54"/>
      <c r="F279" s="54"/>
      <c r="G279" s="54"/>
      <c r="H279" s="54"/>
      <c r="I279" s="55"/>
      <c r="J279" s="7" t="s">
        <v>191</v>
      </c>
    </row>
    <row r="280" spans="1:10" x14ac:dyDescent="0.25">
      <c r="A280" s="54"/>
      <c r="B280" s="54"/>
      <c r="C280" s="54"/>
      <c r="D280" s="55"/>
      <c r="E280" s="54"/>
      <c r="F280" s="54"/>
      <c r="G280" s="54"/>
      <c r="H280" s="54"/>
      <c r="I280" s="55"/>
      <c r="J280" s="7"/>
    </row>
    <row r="281" spans="1:10" ht="45" x14ac:dyDescent="0.25">
      <c r="A281" s="2">
        <v>155</v>
      </c>
      <c r="B281" s="2">
        <v>206.01</v>
      </c>
      <c r="C281" s="2" t="s">
        <v>27</v>
      </c>
      <c r="D281" s="5" t="s">
        <v>28</v>
      </c>
      <c r="E281" s="2">
        <v>10</v>
      </c>
      <c r="F281" s="2">
        <v>100</v>
      </c>
      <c r="G281" s="2">
        <v>100</v>
      </c>
      <c r="H281" s="2">
        <v>0</v>
      </c>
      <c r="I281" s="5" t="s">
        <v>216</v>
      </c>
      <c r="J281" s="8">
        <v>100000</v>
      </c>
    </row>
    <row r="282" spans="1:10" x14ac:dyDescent="0.25">
      <c r="A282" s="54">
        <v>156</v>
      </c>
      <c r="B282" s="54">
        <v>206.01</v>
      </c>
      <c r="C282" s="54" t="s">
        <v>27</v>
      </c>
      <c r="D282" s="55" t="s">
        <v>28</v>
      </c>
      <c r="E282" s="54">
        <v>10</v>
      </c>
      <c r="F282" s="54">
        <v>100</v>
      </c>
      <c r="G282" s="54">
        <v>100</v>
      </c>
      <c r="H282" s="54">
        <v>0</v>
      </c>
      <c r="I282" s="55" t="s">
        <v>217</v>
      </c>
      <c r="J282" s="6"/>
    </row>
    <row r="283" spans="1:10" ht="42.75" x14ac:dyDescent="0.25">
      <c r="A283" s="54"/>
      <c r="B283" s="54"/>
      <c r="C283" s="54"/>
      <c r="D283" s="55"/>
      <c r="E283" s="54"/>
      <c r="F283" s="54"/>
      <c r="G283" s="54"/>
      <c r="H283" s="54"/>
      <c r="I283" s="55"/>
      <c r="J283" s="7" t="s">
        <v>218</v>
      </c>
    </row>
    <row r="284" spans="1:10" x14ac:dyDescent="0.25">
      <c r="A284" s="54"/>
      <c r="B284" s="54"/>
      <c r="C284" s="54"/>
      <c r="D284" s="55"/>
      <c r="E284" s="54"/>
      <c r="F284" s="54"/>
      <c r="G284" s="54"/>
      <c r="H284" s="54"/>
      <c r="I284" s="55"/>
      <c r="J284" s="7"/>
    </row>
    <row r="285" spans="1:10" ht="45" x14ac:dyDescent="0.25">
      <c r="A285" s="2">
        <v>157</v>
      </c>
      <c r="B285" s="2">
        <v>206.01</v>
      </c>
      <c r="C285" s="2" t="s">
        <v>27</v>
      </c>
      <c r="D285" s="5" t="s">
        <v>28</v>
      </c>
      <c r="E285" s="2">
        <v>10</v>
      </c>
      <c r="F285" s="2">
        <v>100</v>
      </c>
      <c r="G285" s="2">
        <v>100</v>
      </c>
      <c r="H285" s="2">
        <v>0</v>
      </c>
      <c r="I285" s="5" t="s">
        <v>219</v>
      </c>
      <c r="J285" s="8">
        <v>10000000</v>
      </c>
    </row>
    <row r="286" spans="1:10" ht="45" x14ac:dyDescent="0.25">
      <c r="A286" s="2">
        <v>158</v>
      </c>
      <c r="B286" s="2">
        <v>206.01</v>
      </c>
      <c r="C286" s="2" t="s">
        <v>27</v>
      </c>
      <c r="D286" s="5" t="s">
        <v>28</v>
      </c>
      <c r="E286" s="2">
        <v>10</v>
      </c>
      <c r="F286" s="2">
        <v>100</v>
      </c>
      <c r="G286" s="2">
        <v>100</v>
      </c>
      <c r="H286" s="2">
        <v>0</v>
      </c>
      <c r="I286" s="5" t="s">
        <v>220</v>
      </c>
      <c r="J286" s="8">
        <v>800000</v>
      </c>
    </row>
    <row r="287" spans="1:10" ht="45" x14ac:dyDescent="0.25">
      <c r="A287" s="2">
        <v>159</v>
      </c>
      <c r="B287" s="2">
        <v>206.01</v>
      </c>
      <c r="C287" s="2" t="s">
        <v>27</v>
      </c>
      <c r="D287" s="5" t="s">
        <v>28</v>
      </c>
      <c r="E287" s="2">
        <v>10</v>
      </c>
      <c r="F287" s="2">
        <v>100</v>
      </c>
      <c r="G287" s="2">
        <v>100</v>
      </c>
      <c r="H287" s="2">
        <v>0</v>
      </c>
      <c r="I287" s="5" t="s">
        <v>221</v>
      </c>
      <c r="J287" s="8">
        <v>5000000</v>
      </c>
    </row>
    <row r="288" spans="1:10" ht="45" x14ac:dyDescent="0.25">
      <c r="A288" s="2">
        <v>160</v>
      </c>
      <c r="B288" s="2">
        <v>206.01</v>
      </c>
      <c r="C288" s="2" t="s">
        <v>27</v>
      </c>
      <c r="D288" s="5" t="s">
        <v>28</v>
      </c>
      <c r="E288" s="2">
        <v>10</v>
      </c>
      <c r="F288" s="2">
        <v>100</v>
      </c>
      <c r="G288" s="2">
        <v>100</v>
      </c>
      <c r="H288" s="2">
        <v>0</v>
      </c>
      <c r="I288" s="5" t="s">
        <v>222</v>
      </c>
      <c r="J288" s="8">
        <v>50000</v>
      </c>
    </row>
    <row r="289" spans="1:10" ht="45" x14ac:dyDescent="0.25">
      <c r="A289" s="2">
        <v>161</v>
      </c>
      <c r="B289" s="2">
        <v>206.01</v>
      </c>
      <c r="C289" s="2" t="s">
        <v>27</v>
      </c>
      <c r="D289" s="5" t="s">
        <v>28</v>
      </c>
      <c r="E289" s="2">
        <v>10</v>
      </c>
      <c r="F289" s="2">
        <v>100</v>
      </c>
      <c r="G289" s="2">
        <v>100</v>
      </c>
      <c r="H289" s="2">
        <v>0</v>
      </c>
      <c r="I289" s="5" t="s">
        <v>223</v>
      </c>
      <c r="J289" s="8">
        <v>50000</v>
      </c>
    </row>
    <row r="290" spans="1:10" x14ac:dyDescent="0.25">
      <c r="A290" s="54">
        <v>162</v>
      </c>
      <c r="B290" s="54">
        <v>206.01</v>
      </c>
      <c r="C290" s="54" t="s">
        <v>27</v>
      </c>
      <c r="D290" s="55" t="s">
        <v>28</v>
      </c>
      <c r="E290" s="54">
        <v>10</v>
      </c>
      <c r="F290" s="54">
        <v>100</v>
      </c>
      <c r="G290" s="54">
        <v>100</v>
      </c>
      <c r="H290" s="54">
        <v>0</v>
      </c>
      <c r="I290" s="55" t="s">
        <v>224</v>
      </c>
      <c r="J290" s="6"/>
    </row>
    <row r="291" spans="1:10" ht="42.75" x14ac:dyDescent="0.25">
      <c r="A291" s="54"/>
      <c r="B291" s="54"/>
      <c r="C291" s="54"/>
      <c r="D291" s="55"/>
      <c r="E291" s="54"/>
      <c r="F291" s="54"/>
      <c r="G291" s="54"/>
      <c r="H291" s="54"/>
      <c r="I291" s="55"/>
      <c r="J291" s="7" t="s">
        <v>225</v>
      </c>
    </row>
    <row r="292" spans="1:10" x14ac:dyDescent="0.25">
      <c r="A292" s="54"/>
      <c r="B292" s="54"/>
      <c r="C292" s="54"/>
      <c r="D292" s="55"/>
      <c r="E292" s="54"/>
      <c r="F292" s="54"/>
      <c r="G292" s="54"/>
      <c r="H292" s="54"/>
      <c r="I292" s="55"/>
      <c r="J292" s="7"/>
    </row>
    <row r="293" spans="1:10" ht="45" x14ac:dyDescent="0.25">
      <c r="A293" s="2">
        <v>163</v>
      </c>
      <c r="B293" s="2">
        <v>206.01</v>
      </c>
      <c r="C293" s="2" t="s">
        <v>27</v>
      </c>
      <c r="D293" s="5" t="s">
        <v>28</v>
      </c>
      <c r="E293" s="2">
        <v>10</v>
      </c>
      <c r="F293" s="2">
        <v>100</v>
      </c>
      <c r="G293" s="2">
        <v>100</v>
      </c>
      <c r="H293" s="2">
        <v>0</v>
      </c>
      <c r="I293" s="5" t="s">
        <v>226</v>
      </c>
      <c r="J293" s="8">
        <v>50000</v>
      </c>
    </row>
    <row r="294" spans="1:10" ht="45" x14ac:dyDescent="0.25">
      <c r="A294" s="2">
        <v>164</v>
      </c>
      <c r="B294" s="2">
        <v>206.01</v>
      </c>
      <c r="C294" s="2" t="s">
        <v>27</v>
      </c>
      <c r="D294" s="5" t="s">
        <v>28</v>
      </c>
      <c r="E294" s="2">
        <v>10</v>
      </c>
      <c r="F294" s="2">
        <v>100</v>
      </c>
      <c r="G294" s="2">
        <v>100</v>
      </c>
      <c r="H294" s="2">
        <v>0</v>
      </c>
      <c r="I294" s="5" t="s">
        <v>227</v>
      </c>
      <c r="J294" s="8">
        <v>550000</v>
      </c>
    </row>
    <row r="295" spans="1:10" ht="75" x14ac:dyDescent="0.25">
      <c r="A295" s="2">
        <v>165</v>
      </c>
      <c r="B295" s="2">
        <v>206.01</v>
      </c>
      <c r="C295" s="2" t="s">
        <v>27</v>
      </c>
      <c r="D295" s="5" t="s">
        <v>28</v>
      </c>
      <c r="E295" s="2">
        <v>10</v>
      </c>
      <c r="F295" s="2">
        <v>100</v>
      </c>
      <c r="G295" s="2">
        <v>100</v>
      </c>
      <c r="H295" s="2">
        <v>0</v>
      </c>
      <c r="I295" s="5" t="s">
        <v>228</v>
      </c>
      <c r="J295" s="8">
        <v>10000000</v>
      </c>
    </row>
    <row r="296" spans="1:10" x14ac:dyDescent="0.25">
      <c r="A296" s="54">
        <v>166</v>
      </c>
      <c r="B296" s="54">
        <v>206.01</v>
      </c>
      <c r="C296" s="54" t="s">
        <v>27</v>
      </c>
      <c r="D296" s="55" t="s">
        <v>28</v>
      </c>
      <c r="E296" s="54">
        <v>10</v>
      </c>
      <c r="F296" s="54">
        <v>100</v>
      </c>
      <c r="G296" s="54">
        <v>100</v>
      </c>
      <c r="H296" s="54">
        <v>0</v>
      </c>
      <c r="I296" s="55" t="s">
        <v>229</v>
      </c>
      <c r="J296" s="6"/>
    </row>
    <row r="297" spans="1:10" ht="42.75" x14ac:dyDescent="0.25">
      <c r="A297" s="54"/>
      <c r="B297" s="54"/>
      <c r="C297" s="54"/>
      <c r="D297" s="55"/>
      <c r="E297" s="54"/>
      <c r="F297" s="54"/>
      <c r="G297" s="54"/>
      <c r="H297" s="54"/>
      <c r="I297" s="55"/>
      <c r="J297" s="7" t="s">
        <v>59</v>
      </c>
    </row>
    <row r="298" spans="1:10" x14ac:dyDescent="0.25">
      <c r="A298" s="54"/>
      <c r="B298" s="54"/>
      <c r="C298" s="54"/>
      <c r="D298" s="55"/>
      <c r="E298" s="54"/>
      <c r="F298" s="54"/>
      <c r="G298" s="54"/>
      <c r="H298" s="54"/>
      <c r="I298" s="55"/>
      <c r="J298" s="7"/>
    </row>
    <row r="299" spans="1:10" ht="45" x14ac:dyDescent="0.25">
      <c r="A299" s="2">
        <v>167</v>
      </c>
      <c r="B299" s="2">
        <v>206.01</v>
      </c>
      <c r="C299" s="2" t="s">
        <v>27</v>
      </c>
      <c r="D299" s="5" t="s">
        <v>28</v>
      </c>
      <c r="E299" s="2">
        <v>10</v>
      </c>
      <c r="F299" s="2">
        <v>100</v>
      </c>
      <c r="G299" s="2">
        <v>100</v>
      </c>
      <c r="H299" s="2">
        <v>0</v>
      </c>
      <c r="I299" s="5" t="s">
        <v>230</v>
      </c>
      <c r="J299" s="8">
        <v>15000000</v>
      </c>
    </row>
    <row r="300" spans="1:10" ht="18.75" customHeight="1" x14ac:dyDescent="0.25">
      <c r="A300" s="54">
        <v>168</v>
      </c>
      <c r="B300" s="54">
        <v>206.01</v>
      </c>
      <c r="C300" s="54" t="s">
        <v>27</v>
      </c>
      <c r="D300" s="55" t="s">
        <v>28</v>
      </c>
      <c r="E300" s="54">
        <v>10</v>
      </c>
      <c r="F300" s="54">
        <v>100</v>
      </c>
      <c r="G300" s="54">
        <v>100</v>
      </c>
      <c r="H300" s="54">
        <v>0</v>
      </c>
      <c r="I300" s="55" t="s">
        <v>231</v>
      </c>
      <c r="J300" s="6"/>
    </row>
    <row r="301" spans="1:10" ht="42.75" x14ac:dyDescent="0.25">
      <c r="A301" s="54"/>
      <c r="B301" s="54"/>
      <c r="C301" s="54"/>
      <c r="D301" s="55"/>
      <c r="E301" s="54"/>
      <c r="F301" s="54"/>
      <c r="G301" s="54"/>
      <c r="H301" s="54"/>
      <c r="I301" s="55"/>
      <c r="J301" s="7" t="s">
        <v>72</v>
      </c>
    </row>
    <row r="302" spans="1:10" x14ac:dyDescent="0.25">
      <c r="A302" s="54"/>
      <c r="B302" s="54"/>
      <c r="C302" s="54"/>
      <c r="D302" s="55"/>
      <c r="E302" s="54"/>
      <c r="F302" s="54"/>
      <c r="G302" s="54"/>
      <c r="H302" s="54"/>
      <c r="I302" s="55"/>
      <c r="J302" s="7"/>
    </row>
    <row r="303" spans="1:10" ht="45" x14ac:dyDescent="0.25">
      <c r="A303" s="2">
        <v>169</v>
      </c>
      <c r="B303" s="2">
        <v>206.01</v>
      </c>
      <c r="C303" s="2" t="s">
        <v>27</v>
      </c>
      <c r="D303" s="5" t="s">
        <v>28</v>
      </c>
      <c r="E303" s="2">
        <v>10</v>
      </c>
      <c r="F303" s="2">
        <v>100</v>
      </c>
      <c r="G303" s="2">
        <v>100</v>
      </c>
      <c r="H303" s="2">
        <v>0</v>
      </c>
      <c r="I303" s="5" t="s">
        <v>232</v>
      </c>
      <c r="J303" s="8">
        <v>20000000</v>
      </c>
    </row>
    <row r="304" spans="1:10" ht="47.25" customHeight="1" x14ac:dyDescent="0.25">
      <c r="A304" s="54">
        <v>170</v>
      </c>
      <c r="B304" s="54">
        <v>206.01</v>
      </c>
      <c r="C304" s="54" t="s">
        <v>27</v>
      </c>
      <c r="D304" s="55" t="s">
        <v>28</v>
      </c>
      <c r="E304" s="54">
        <v>10</v>
      </c>
      <c r="F304" s="54">
        <v>100</v>
      </c>
      <c r="G304" s="54">
        <v>100</v>
      </c>
      <c r="H304" s="54">
        <v>0</v>
      </c>
      <c r="I304" s="55" t="s">
        <v>233</v>
      </c>
      <c r="J304" s="6"/>
    </row>
    <row r="305" spans="1:10" ht="42.75" x14ac:dyDescent="0.25">
      <c r="A305" s="54"/>
      <c r="B305" s="54"/>
      <c r="C305" s="54"/>
      <c r="D305" s="55"/>
      <c r="E305" s="54"/>
      <c r="F305" s="54"/>
      <c r="G305" s="54"/>
      <c r="H305" s="54"/>
      <c r="I305" s="55"/>
      <c r="J305" s="7" t="s">
        <v>234</v>
      </c>
    </row>
    <row r="306" spans="1:10" x14ac:dyDescent="0.25">
      <c r="A306" s="54"/>
      <c r="B306" s="54"/>
      <c r="C306" s="54"/>
      <c r="D306" s="55"/>
      <c r="E306" s="54"/>
      <c r="F306" s="54"/>
      <c r="G306" s="54"/>
      <c r="H306" s="54"/>
      <c r="I306" s="55"/>
      <c r="J306" s="7"/>
    </row>
    <row r="307" spans="1:10" ht="60" x14ac:dyDescent="0.25">
      <c r="A307" s="2">
        <v>171</v>
      </c>
      <c r="B307" s="2">
        <v>206.01</v>
      </c>
      <c r="C307" s="2" t="s">
        <v>27</v>
      </c>
      <c r="D307" s="5" t="s">
        <v>28</v>
      </c>
      <c r="E307" s="2">
        <v>10</v>
      </c>
      <c r="F307" s="2">
        <v>100</v>
      </c>
      <c r="G307" s="2">
        <v>100</v>
      </c>
      <c r="H307" s="2">
        <v>0</v>
      </c>
      <c r="I307" s="5" t="s">
        <v>235</v>
      </c>
      <c r="J307" s="8">
        <v>300000</v>
      </c>
    </row>
    <row r="308" spans="1:10" ht="92.25" customHeight="1" x14ac:dyDescent="0.25">
      <c r="A308" s="54">
        <v>172</v>
      </c>
      <c r="B308" s="54">
        <v>206.01</v>
      </c>
      <c r="C308" s="54" t="s">
        <v>27</v>
      </c>
      <c r="D308" s="55" t="s">
        <v>28</v>
      </c>
      <c r="E308" s="54">
        <v>10</v>
      </c>
      <c r="F308" s="54">
        <v>100</v>
      </c>
      <c r="G308" s="54">
        <v>100</v>
      </c>
      <c r="H308" s="54">
        <v>0</v>
      </c>
      <c r="I308" s="55" t="s">
        <v>236</v>
      </c>
      <c r="J308" s="6"/>
    </row>
    <row r="309" spans="1:10" ht="42.75" x14ac:dyDescent="0.25">
      <c r="A309" s="54"/>
      <c r="B309" s="54"/>
      <c r="C309" s="54"/>
      <c r="D309" s="55"/>
      <c r="E309" s="54"/>
      <c r="F309" s="54"/>
      <c r="G309" s="54"/>
      <c r="H309" s="54"/>
      <c r="I309" s="55"/>
      <c r="J309" s="7" t="s">
        <v>84</v>
      </c>
    </row>
    <row r="310" spans="1:10" x14ac:dyDescent="0.25">
      <c r="A310" s="54"/>
      <c r="B310" s="54"/>
      <c r="C310" s="54"/>
      <c r="D310" s="55"/>
      <c r="E310" s="54"/>
      <c r="F310" s="54"/>
      <c r="G310" s="54"/>
      <c r="H310" s="54"/>
      <c r="I310" s="55"/>
      <c r="J310" s="7"/>
    </row>
    <row r="311" spans="1:10" ht="75" x14ac:dyDescent="0.25">
      <c r="A311" s="2">
        <v>173</v>
      </c>
      <c r="B311" s="2">
        <v>206.01</v>
      </c>
      <c r="C311" s="2" t="s">
        <v>27</v>
      </c>
      <c r="D311" s="5" t="s">
        <v>28</v>
      </c>
      <c r="E311" s="2">
        <v>10</v>
      </c>
      <c r="F311" s="2">
        <v>100</v>
      </c>
      <c r="G311" s="2">
        <v>100</v>
      </c>
      <c r="H311" s="2">
        <v>0</v>
      </c>
      <c r="I311" s="5" t="s">
        <v>237</v>
      </c>
      <c r="J311" s="8">
        <v>500000</v>
      </c>
    </row>
    <row r="312" spans="1:10" x14ac:dyDescent="0.25">
      <c r="A312" s="54">
        <v>174</v>
      </c>
      <c r="B312" s="54">
        <v>206.01</v>
      </c>
      <c r="C312" s="54" t="s">
        <v>27</v>
      </c>
      <c r="D312" s="55" t="s">
        <v>28</v>
      </c>
      <c r="E312" s="54">
        <v>10</v>
      </c>
      <c r="F312" s="54">
        <v>100</v>
      </c>
      <c r="G312" s="54">
        <v>100</v>
      </c>
      <c r="H312" s="54">
        <v>0</v>
      </c>
      <c r="I312" s="55" t="s">
        <v>238</v>
      </c>
      <c r="J312" s="6"/>
    </row>
    <row r="313" spans="1:10" ht="42.75" x14ac:dyDescent="0.25">
      <c r="A313" s="54"/>
      <c r="B313" s="54"/>
      <c r="C313" s="54"/>
      <c r="D313" s="55"/>
      <c r="E313" s="54"/>
      <c r="F313" s="54"/>
      <c r="G313" s="54"/>
      <c r="H313" s="54"/>
      <c r="I313" s="55"/>
      <c r="J313" s="7" t="s">
        <v>178</v>
      </c>
    </row>
    <row r="314" spans="1:10" x14ac:dyDescent="0.25">
      <c r="A314" s="54"/>
      <c r="B314" s="54"/>
      <c r="C314" s="54"/>
      <c r="D314" s="55"/>
      <c r="E314" s="54"/>
      <c r="F314" s="54"/>
      <c r="G314" s="54"/>
      <c r="H314" s="54"/>
      <c r="I314" s="55"/>
      <c r="J314" s="7"/>
    </row>
    <row r="315" spans="1:10" ht="45" x14ac:dyDescent="0.25">
      <c r="A315" s="2">
        <v>175</v>
      </c>
      <c r="B315" s="2">
        <v>206.01</v>
      </c>
      <c r="C315" s="2" t="s">
        <v>27</v>
      </c>
      <c r="D315" s="5" t="s">
        <v>28</v>
      </c>
      <c r="E315" s="2">
        <v>10</v>
      </c>
      <c r="F315" s="2">
        <v>100</v>
      </c>
      <c r="G315" s="2">
        <v>100</v>
      </c>
      <c r="H315" s="2">
        <v>0</v>
      </c>
      <c r="I315" s="5" t="s">
        <v>239</v>
      </c>
      <c r="J315" s="8">
        <v>10000000</v>
      </c>
    </row>
    <row r="316" spans="1:10" x14ac:dyDescent="0.25">
      <c r="A316" s="54">
        <v>176</v>
      </c>
      <c r="B316" s="54">
        <v>206.01</v>
      </c>
      <c r="C316" s="54" t="s">
        <v>27</v>
      </c>
      <c r="D316" s="55" t="s">
        <v>28</v>
      </c>
      <c r="E316" s="54">
        <v>10</v>
      </c>
      <c r="F316" s="54">
        <v>100</v>
      </c>
      <c r="G316" s="54">
        <v>100</v>
      </c>
      <c r="H316" s="54">
        <v>0</v>
      </c>
      <c r="I316" s="55" t="s">
        <v>240</v>
      </c>
      <c r="J316" s="6"/>
    </row>
    <row r="317" spans="1:10" ht="42.75" x14ac:dyDescent="0.25">
      <c r="A317" s="54"/>
      <c r="B317" s="54"/>
      <c r="C317" s="54"/>
      <c r="D317" s="55"/>
      <c r="E317" s="54"/>
      <c r="F317" s="54"/>
      <c r="G317" s="54"/>
      <c r="H317" s="54"/>
      <c r="I317" s="55"/>
      <c r="J317" s="7" t="s">
        <v>59</v>
      </c>
    </row>
    <row r="318" spans="1:10" x14ac:dyDescent="0.25">
      <c r="A318" s="54"/>
      <c r="B318" s="54"/>
      <c r="C318" s="54"/>
      <c r="D318" s="55"/>
      <c r="E318" s="54"/>
      <c r="F318" s="54"/>
      <c r="G318" s="54"/>
      <c r="H318" s="54"/>
      <c r="I318" s="55"/>
      <c r="J318" s="7"/>
    </row>
    <row r="319" spans="1:10" ht="45" x14ac:dyDescent="0.25">
      <c r="A319" s="2">
        <v>177</v>
      </c>
      <c r="B319" s="2">
        <v>206.01</v>
      </c>
      <c r="C319" s="2" t="s">
        <v>27</v>
      </c>
      <c r="D319" s="5" t="s">
        <v>28</v>
      </c>
      <c r="E319" s="2">
        <v>10</v>
      </c>
      <c r="F319" s="2">
        <v>100</v>
      </c>
      <c r="G319" s="2">
        <v>100</v>
      </c>
      <c r="H319" s="2">
        <v>0</v>
      </c>
      <c r="I319" s="5" t="s">
        <v>241</v>
      </c>
      <c r="J319" s="8">
        <v>15000000</v>
      </c>
    </row>
    <row r="320" spans="1:10" ht="18" customHeight="1" x14ac:dyDescent="0.25">
      <c r="A320" s="54">
        <v>178</v>
      </c>
      <c r="B320" s="54">
        <v>206.01</v>
      </c>
      <c r="C320" s="54" t="s">
        <v>27</v>
      </c>
      <c r="D320" s="55" t="s">
        <v>28</v>
      </c>
      <c r="E320" s="54">
        <v>10</v>
      </c>
      <c r="F320" s="54">
        <v>100</v>
      </c>
      <c r="G320" s="54">
        <v>100</v>
      </c>
      <c r="H320" s="54">
        <v>0</v>
      </c>
      <c r="I320" s="55" t="s">
        <v>242</v>
      </c>
      <c r="J320" s="6"/>
    </row>
    <row r="321" spans="1:10" ht="42.75" x14ac:dyDescent="0.25">
      <c r="A321" s="54"/>
      <c r="B321" s="54"/>
      <c r="C321" s="54"/>
      <c r="D321" s="55"/>
      <c r="E321" s="54"/>
      <c r="F321" s="54"/>
      <c r="G321" s="54"/>
      <c r="H321" s="54"/>
      <c r="I321" s="55"/>
      <c r="J321" s="7" t="s">
        <v>167</v>
      </c>
    </row>
    <row r="322" spans="1:10" x14ac:dyDescent="0.25">
      <c r="A322" s="54"/>
      <c r="B322" s="54"/>
      <c r="C322" s="54"/>
      <c r="D322" s="55"/>
      <c r="E322" s="54"/>
      <c r="F322" s="54"/>
      <c r="G322" s="54"/>
      <c r="H322" s="54"/>
      <c r="I322" s="55"/>
      <c r="J322" s="7"/>
    </row>
    <row r="323" spans="1:10" ht="45" x14ac:dyDescent="0.25">
      <c r="A323" s="2">
        <v>179</v>
      </c>
      <c r="B323" s="2">
        <v>206.01</v>
      </c>
      <c r="C323" s="2" t="s">
        <v>27</v>
      </c>
      <c r="D323" s="5" t="s">
        <v>28</v>
      </c>
      <c r="E323" s="2">
        <v>10</v>
      </c>
      <c r="F323" s="2">
        <v>100</v>
      </c>
      <c r="G323" s="2">
        <v>100</v>
      </c>
      <c r="H323" s="2">
        <v>0</v>
      </c>
      <c r="I323" s="5" t="s">
        <v>243</v>
      </c>
      <c r="J323" s="8">
        <v>5000000</v>
      </c>
    </row>
    <row r="324" spans="1:10" ht="48.75" customHeight="1" x14ac:dyDescent="0.25">
      <c r="A324" s="54">
        <v>180</v>
      </c>
      <c r="B324" s="54">
        <v>206.01</v>
      </c>
      <c r="C324" s="54" t="s">
        <v>27</v>
      </c>
      <c r="D324" s="55" t="s">
        <v>28</v>
      </c>
      <c r="E324" s="54">
        <v>10</v>
      </c>
      <c r="F324" s="54">
        <v>100</v>
      </c>
      <c r="G324" s="54">
        <v>100</v>
      </c>
      <c r="H324" s="54">
        <v>0</v>
      </c>
      <c r="I324" s="55" t="s">
        <v>244</v>
      </c>
      <c r="J324" s="6"/>
    </row>
    <row r="325" spans="1:10" ht="42.75" x14ac:dyDescent="0.25">
      <c r="A325" s="54"/>
      <c r="B325" s="54"/>
      <c r="C325" s="54"/>
      <c r="D325" s="55"/>
      <c r="E325" s="54"/>
      <c r="F325" s="54"/>
      <c r="G325" s="54"/>
      <c r="H325" s="54"/>
      <c r="I325" s="55"/>
      <c r="J325" s="7" t="s">
        <v>56</v>
      </c>
    </row>
    <row r="326" spans="1:10" x14ac:dyDescent="0.25">
      <c r="A326" s="54"/>
      <c r="B326" s="54"/>
      <c r="C326" s="54"/>
      <c r="D326" s="55"/>
      <c r="E326" s="54"/>
      <c r="F326" s="54"/>
      <c r="G326" s="54"/>
      <c r="H326" s="54"/>
      <c r="I326" s="55"/>
      <c r="J326" s="7"/>
    </row>
    <row r="327" spans="1:10" ht="45" x14ac:dyDescent="0.25">
      <c r="A327" s="2">
        <v>181</v>
      </c>
      <c r="B327" s="2">
        <v>206.01</v>
      </c>
      <c r="C327" s="2" t="s">
        <v>27</v>
      </c>
      <c r="D327" s="5" t="s">
        <v>28</v>
      </c>
      <c r="E327" s="2">
        <v>10</v>
      </c>
      <c r="F327" s="2">
        <v>100</v>
      </c>
      <c r="G327" s="2">
        <v>100</v>
      </c>
      <c r="H327" s="2">
        <v>0</v>
      </c>
      <c r="I327" s="5" t="s">
        <v>245</v>
      </c>
      <c r="J327" s="8">
        <v>25000000</v>
      </c>
    </row>
    <row r="328" spans="1:10" ht="45" x14ac:dyDescent="0.25">
      <c r="A328" s="2">
        <v>182</v>
      </c>
      <c r="B328" s="2">
        <v>206.01</v>
      </c>
      <c r="C328" s="2" t="s">
        <v>27</v>
      </c>
      <c r="D328" s="5" t="s">
        <v>28</v>
      </c>
      <c r="E328" s="2">
        <v>10</v>
      </c>
      <c r="F328" s="2">
        <v>100</v>
      </c>
      <c r="G328" s="2">
        <v>100</v>
      </c>
      <c r="H328" s="2">
        <v>0</v>
      </c>
      <c r="I328" s="5" t="s">
        <v>246</v>
      </c>
      <c r="J328" s="8">
        <v>5000000</v>
      </c>
    </row>
    <row r="329" spans="1:10" x14ac:dyDescent="0.25">
      <c r="A329" s="54">
        <v>183</v>
      </c>
      <c r="B329" s="54">
        <v>206.01</v>
      </c>
      <c r="C329" s="54" t="s">
        <v>27</v>
      </c>
      <c r="D329" s="55" t="s">
        <v>28</v>
      </c>
      <c r="E329" s="54">
        <v>10</v>
      </c>
      <c r="F329" s="54">
        <v>100</v>
      </c>
      <c r="G329" s="54">
        <v>100</v>
      </c>
      <c r="H329" s="54">
        <v>0</v>
      </c>
      <c r="I329" s="55" t="s">
        <v>247</v>
      </c>
      <c r="J329" s="6"/>
    </row>
    <row r="330" spans="1:10" ht="42.75" x14ac:dyDescent="0.25">
      <c r="A330" s="54"/>
      <c r="B330" s="54"/>
      <c r="C330" s="54"/>
      <c r="D330" s="55"/>
      <c r="E330" s="54"/>
      <c r="F330" s="54"/>
      <c r="G330" s="54"/>
      <c r="H330" s="54"/>
      <c r="I330" s="55"/>
      <c r="J330" s="7" t="s">
        <v>248</v>
      </c>
    </row>
    <row r="331" spans="1:10" x14ac:dyDescent="0.25">
      <c r="A331" s="54"/>
      <c r="B331" s="54"/>
      <c r="C331" s="54"/>
      <c r="D331" s="55"/>
      <c r="E331" s="54"/>
      <c r="F331" s="54"/>
      <c r="G331" s="54"/>
      <c r="H331" s="54"/>
      <c r="I331" s="55"/>
      <c r="J331" s="7"/>
    </row>
    <row r="332" spans="1:10" ht="45" x14ac:dyDescent="0.25">
      <c r="A332" s="2">
        <v>184</v>
      </c>
      <c r="B332" s="2">
        <v>206.01</v>
      </c>
      <c r="C332" s="2" t="s">
        <v>27</v>
      </c>
      <c r="D332" s="5" t="s">
        <v>28</v>
      </c>
      <c r="E332" s="2">
        <v>10</v>
      </c>
      <c r="F332" s="2">
        <v>100</v>
      </c>
      <c r="G332" s="2">
        <v>100</v>
      </c>
      <c r="H332" s="2">
        <v>0</v>
      </c>
      <c r="I332" s="5" t="s">
        <v>249</v>
      </c>
      <c r="J332" s="8">
        <v>100000000</v>
      </c>
    </row>
    <row r="333" spans="1:10" ht="17.25" customHeight="1" x14ac:dyDescent="0.25">
      <c r="A333" s="54">
        <v>185</v>
      </c>
      <c r="B333" s="54">
        <v>206.01</v>
      </c>
      <c r="C333" s="54" t="s">
        <v>27</v>
      </c>
      <c r="D333" s="55" t="s">
        <v>28</v>
      </c>
      <c r="E333" s="54">
        <v>10</v>
      </c>
      <c r="F333" s="54">
        <v>100</v>
      </c>
      <c r="G333" s="54">
        <v>100</v>
      </c>
      <c r="H333" s="54">
        <v>0</v>
      </c>
      <c r="I333" s="55" t="s">
        <v>250</v>
      </c>
      <c r="J333" s="6"/>
    </row>
    <row r="334" spans="1:10" ht="42.75" x14ac:dyDescent="0.25">
      <c r="A334" s="54"/>
      <c r="B334" s="54"/>
      <c r="C334" s="54"/>
      <c r="D334" s="55"/>
      <c r="E334" s="54"/>
      <c r="F334" s="54"/>
      <c r="G334" s="54"/>
      <c r="H334" s="54"/>
      <c r="I334" s="55"/>
      <c r="J334" s="7" t="s">
        <v>84</v>
      </c>
    </row>
    <row r="335" spans="1:10" x14ac:dyDescent="0.25">
      <c r="A335" s="54"/>
      <c r="B335" s="54"/>
      <c r="C335" s="54"/>
      <c r="D335" s="55"/>
      <c r="E335" s="54"/>
      <c r="F335" s="54"/>
      <c r="G335" s="54"/>
      <c r="H335" s="54"/>
      <c r="I335" s="55"/>
      <c r="J335" s="7"/>
    </row>
    <row r="336" spans="1:10" ht="60" x14ac:dyDescent="0.25">
      <c r="A336" s="2">
        <v>186</v>
      </c>
      <c r="B336" s="2">
        <v>206.01</v>
      </c>
      <c r="C336" s="2" t="s">
        <v>27</v>
      </c>
      <c r="D336" s="5" t="s">
        <v>28</v>
      </c>
      <c r="E336" s="2">
        <v>10</v>
      </c>
      <c r="F336" s="2">
        <v>100</v>
      </c>
      <c r="G336" s="2">
        <v>100</v>
      </c>
      <c r="H336" s="2">
        <v>0</v>
      </c>
      <c r="I336" s="5" t="s">
        <v>251</v>
      </c>
      <c r="J336" s="8">
        <v>500000</v>
      </c>
    </row>
    <row r="337" spans="1:10" x14ac:dyDescent="0.25">
      <c r="A337" s="54">
        <v>187</v>
      </c>
      <c r="B337" s="54">
        <v>206.01</v>
      </c>
      <c r="C337" s="54" t="s">
        <v>27</v>
      </c>
      <c r="D337" s="55" t="s">
        <v>28</v>
      </c>
      <c r="E337" s="54">
        <v>10</v>
      </c>
      <c r="F337" s="54">
        <v>100</v>
      </c>
      <c r="G337" s="54">
        <v>100</v>
      </c>
      <c r="H337" s="54">
        <v>0</v>
      </c>
      <c r="I337" s="55" t="s">
        <v>252</v>
      </c>
      <c r="J337" s="6"/>
    </row>
    <row r="338" spans="1:10" ht="42.75" x14ac:dyDescent="0.25">
      <c r="A338" s="54"/>
      <c r="B338" s="54"/>
      <c r="C338" s="54"/>
      <c r="D338" s="55"/>
      <c r="E338" s="54"/>
      <c r="F338" s="54"/>
      <c r="G338" s="54"/>
      <c r="H338" s="54"/>
      <c r="I338" s="55"/>
      <c r="J338" s="7" t="s">
        <v>253</v>
      </c>
    </row>
    <row r="339" spans="1:10" x14ac:dyDescent="0.25">
      <c r="A339" s="54"/>
      <c r="B339" s="54"/>
      <c r="C339" s="54"/>
      <c r="D339" s="55"/>
      <c r="E339" s="54"/>
      <c r="F339" s="54"/>
      <c r="G339" s="54"/>
      <c r="H339" s="54"/>
      <c r="I339" s="55"/>
      <c r="J339" s="7"/>
    </row>
    <row r="340" spans="1:10" ht="45" x14ac:dyDescent="0.25">
      <c r="A340" s="2">
        <v>188</v>
      </c>
      <c r="B340" s="2">
        <v>206.01</v>
      </c>
      <c r="C340" s="2" t="s">
        <v>27</v>
      </c>
      <c r="D340" s="5" t="s">
        <v>28</v>
      </c>
      <c r="E340" s="2">
        <v>10</v>
      </c>
      <c r="F340" s="2">
        <v>100</v>
      </c>
      <c r="G340" s="2">
        <v>100</v>
      </c>
      <c r="H340" s="2">
        <v>0</v>
      </c>
      <c r="I340" s="5" t="s">
        <v>254</v>
      </c>
      <c r="J340" s="8">
        <v>90000000</v>
      </c>
    </row>
    <row r="341" spans="1:10" x14ac:dyDescent="0.25">
      <c r="A341" s="54">
        <v>189</v>
      </c>
      <c r="B341" s="54">
        <v>206.01</v>
      </c>
      <c r="C341" s="54" t="s">
        <v>27</v>
      </c>
      <c r="D341" s="55" t="s">
        <v>28</v>
      </c>
      <c r="E341" s="54">
        <v>10</v>
      </c>
      <c r="F341" s="54">
        <v>100</v>
      </c>
      <c r="G341" s="54">
        <v>100</v>
      </c>
      <c r="H341" s="54">
        <v>0</v>
      </c>
      <c r="I341" s="55" t="s">
        <v>255</v>
      </c>
      <c r="J341" s="6"/>
    </row>
    <row r="342" spans="1:10" ht="42.75" x14ac:dyDescent="0.25">
      <c r="A342" s="54"/>
      <c r="B342" s="54"/>
      <c r="C342" s="54"/>
      <c r="D342" s="55"/>
      <c r="E342" s="54"/>
      <c r="F342" s="54"/>
      <c r="G342" s="54"/>
      <c r="H342" s="54"/>
      <c r="I342" s="55"/>
      <c r="J342" s="7" t="s">
        <v>59</v>
      </c>
    </row>
    <row r="343" spans="1:10" x14ac:dyDescent="0.25">
      <c r="A343" s="54"/>
      <c r="B343" s="54"/>
      <c r="C343" s="54"/>
      <c r="D343" s="55"/>
      <c r="E343" s="54"/>
      <c r="F343" s="54"/>
      <c r="G343" s="54"/>
      <c r="H343" s="54"/>
      <c r="I343" s="55"/>
      <c r="J343" s="7"/>
    </row>
    <row r="344" spans="1:10" ht="45" x14ac:dyDescent="0.25">
      <c r="A344" s="2">
        <v>190</v>
      </c>
      <c r="B344" s="2">
        <v>206.01</v>
      </c>
      <c r="C344" s="2" t="s">
        <v>27</v>
      </c>
      <c r="D344" s="5" t="s">
        <v>28</v>
      </c>
      <c r="E344" s="2">
        <v>10</v>
      </c>
      <c r="F344" s="2">
        <v>100</v>
      </c>
      <c r="G344" s="2">
        <v>100</v>
      </c>
      <c r="H344" s="2">
        <v>0</v>
      </c>
      <c r="I344" s="5" t="s">
        <v>256</v>
      </c>
      <c r="J344" s="8">
        <v>15000000</v>
      </c>
    </row>
    <row r="345" spans="1:10" ht="63.75" customHeight="1" x14ac:dyDescent="0.25">
      <c r="A345" s="54">
        <v>191</v>
      </c>
      <c r="B345" s="54">
        <v>206.01</v>
      </c>
      <c r="C345" s="54" t="s">
        <v>27</v>
      </c>
      <c r="D345" s="55" t="s">
        <v>28</v>
      </c>
      <c r="E345" s="54">
        <v>10</v>
      </c>
      <c r="F345" s="54">
        <v>100</v>
      </c>
      <c r="G345" s="54">
        <v>100</v>
      </c>
      <c r="H345" s="54">
        <v>0</v>
      </c>
      <c r="I345" s="55" t="s">
        <v>257</v>
      </c>
      <c r="J345" s="6"/>
    </row>
    <row r="346" spans="1:10" ht="42.75" x14ac:dyDescent="0.25">
      <c r="A346" s="54"/>
      <c r="B346" s="54"/>
      <c r="C346" s="54"/>
      <c r="D346" s="55"/>
      <c r="E346" s="54"/>
      <c r="F346" s="54"/>
      <c r="G346" s="54"/>
      <c r="H346" s="54"/>
      <c r="I346" s="55"/>
      <c r="J346" s="7" t="s">
        <v>178</v>
      </c>
    </row>
    <row r="347" spans="1:10" x14ac:dyDescent="0.25">
      <c r="A347" s="54"/>
      <c r="B347" s="54"/>
      <c r="C347" s="54"/>
      <c r="D347" s="55"/>
      <c r="E347" s="54"/>
      <c r="F347" s="54"/>
      <c r="G347" s="54"/>
      <c r="H347" s="54"/>
      <c r="I347" s="55"/>
      <c r="J347" s="7"/>
    </row>
    <row r="348" spans="1:10" ht="75" x14ac:dyDescent="0.25">
      <c r="A348" s="2">
        <v>192</v>
      </c>
      <c r="B348" s="2">
        <v>206.01</v>
      </c>
      <c r="C348" s="2" t="s">
        <v>27</v>
      </c>
      <c r="D348" s="5" t="s">
        <v>28</v>
      </c>
      <c r="E348" s="2">
        <v>10</v>
      </c>
      <c r="F348" s="2">
        <v>100</v>
      </c>
      <c r="G348" s="2">
        <v>100</v>
      </c>
      <c r="H348" s="2">
        <v>0</v>
      </c>
      <c r="I348" s="5" t="s">
        <v>258</v>
      </c>
      <c r="J348" s="8">
        <v>10000000</v>
      </c>
    </row>
    <row r="349" spans="1:10" x14ac:dyDescent="0.25">
      <c r="A349" s="54">
        <v>193</v>
      </c>
      <c r="B349" s="54">
        <v>206.01</v>
      </c>
      <c r="C349" s="54" t="s">
        <v>27</v>
      </c>
      <c r="D349" s="55" t="s">
        <v>28</v>
      </c>
      <c r="E349" s="54">
        <v>10</v>
      </c>
      <c r="F349" s="54">
        <v>100</v>
      </c>
      <c r="G349" s="54">
        <v>100</v>
      </c>
      <c r="H349" s="54">
        <v>0</v>
      </c>
      <c r="I349" s="55" t="s">
        <v>259</v>
      </c>
      <c r="J349" s="6"/>
    </row>
    <row r="350" spans="1:10" ht="42.75" x14ac:dyDescent="0.25">
      <c r="A350" s="54"/>
      <c r="B350" s="54"/>
      <c r="C350" s="54"/>
      <c r="D350" s="55"/>
      <c r="E350" s="54"/>
      <c r="F350" s="54"/>
      <c r="G350" s="54"/>
      <c r="H350" s="54"/>
      <c r="I350" s="55"/>
      <c r="J350" s="7" t="s">
        <v>167</v>
      </c>
    </row>
    <row r="351" spans="1:10" x14ac:dyDescent="0.25">
      <c r="A351" s="54"/>
      <c r="B351" s="54"/>
      <c r="C351" s="54"/>
      <c r="D351" s="55"/>
      <c r="E351" s="54"/>
      <c r="F351" s="54"/>
      <c r="G351" s="54"/>
      <c r="H351" s="54"/>
      <c r="I351" s="55"/>
      <c r="J351" s="7"/>
    </row>
    <row r="352" spans="1:10" ht="45" x14ac:dyDescent="0.25">
      <c r="A352" s="2">
        <v>194</v>
      </c>
      <c r="B352" s="2">
        <v>206.01</v>
      </c>
      <c r="C352" s="2" t="s">
        <v>27</v>
      </c>
      <c r="D352" s="5" t="s">
        <v>28</v>
      </c>
      <c r="E352" s="2">
        <v>10</v>
      </c>
      <c r="F352" s="2">
        <v>100</v>
      </c>
      <c r="G352" s="2">
        <v>100</v>
      </c>
      <c r="H352" s="2">
        <v>0</v>
      </c>
      <c r="I352" s="5" t="s">
        <v>260</v>
      </c>
      <c r="J352" s="8">
        <v>5000000</v>
      </c>
    </row>
    <row r="353" spans="1:10" x14ac:dyDescent="0.25">
      <c r="A353" s="54">
        <v>195</v>
      </c>
      <c r="B353" s="54">
        <v>206.01</v>
      </c>
      <c r="C353" s="54" t="s">
        <v>27</v>
      </c>
      <c r="D353" s="55" t="s">
        <v>28</v>
      </c>
      <c r="E353" s="54">
        <v>10</v>
      </c>
      <c r="F353" s="54">
        <v>100</v>
      </c>
      <c r="G353" s="54">
        <v>100</v>
      </c>
      <c r="H353" s="54">
        <v>0</v>
      </c>
      <c r="I353" s="55" t="s">
        <v>261</v>
      </c>
      <c r="J353" s="6"/>
    </row>
    <row r="354" spans="1:10" ht="42.75" x14ac:dyDescent="0.25">
      <c r="A354" s="54"/>
      <c r="B354" s="54"/>
      <c r="C354" s="54"/>
      <c r="D354" s="55"/>
      <c r="E354" s="54"/>
      <c r="F354" s="54"/>
      <c r="G354" s="54"/>
      <c r="H354" s="54"/>
      <c r="I354" s="55"/>
      <c r="J354" s="7" t="s">
        <v>66</v>
      </c>
    </row>
    <row r="355" spans="1:10" x14ac:dyDescent="0.25">
      <c r="A355" s="54"/>
      <c r="B355" s="54"/>
      <c r="C355" s="54"/>
      <c r="D355" s="55"/>
      <c r="E355" s="54"/>
      <c r="F355" s="54"/>
      <c r="G355" s="54"/>
      <c r="H355" s="54"/>
      <c r="I355" s="55"/>
      <c r="J355" s="7"/>
    </row>
    <row r="356" spans="1:10" ht="45" x14ac:dyDescent="0.25">
      <c r="A356" s="2">
        <v>196</v>
      </c>
      <c r="B356" s="2">
        <v>206.01</v>
      </c>
      <c r="C356" s="2" t="s">
        <v>27</v>
      </c>
      <c r="D356" s="5" t="s">
        <v>28</v>
      </c>
      <c r="E356" s="2">
        <v>10</v>
      </c>
      <c r="F356" s="2">
        <v>100</v>
      </c>
      <c r="G356" s="2">
        <v>100</v>
      </c>
      <c r="H356" s="2">
        <v>0</v>
      </c>
      <c r="I356" s="5" t="s">
        <v>262</v>
      </c>
      <c r="J356" s="8">
        <v>3000000</v>
      </c>
    </row>
    <row r="357" spans="1:10" x14ac:dyDescent="0.25">
      <c r="A357" s="54">
        <v>197</v>
      </c>
      <c r="B357" s="54">
        <v>206.01</v>
      </c>
      <c r="C357" s="54" t="s">
        <v>27</v>
      </c>
      <c r="D357" s="55" t="s">
        <v>28</v>
      </c>
      <c r="E357" s="54">
        <v>10</v>
      </c>
      <c r="F357" s="54">
        <v>100</v>
      </c>
      <c r="G357" s="54">
        <v>100</v>
      </c>
      <c r="H357" s="54">
        <v>0</v>
      </c>
      <c r="I357" s="55" t="s">
        <v>263</v>
      </c>
      <c r="J357" s="6"/>
    </row>
    <row r="358" spans="1:10" ht="42.75" x14ac:dyDescent="0.25">
      <c r="A358" s="54"/>
      <c r="B358" s="54"/>
      <c r="C358" s="54"/>
      <c r="D358" s="55"/>
      <c r="E358" s="54"/>
      <c r="F358" s="54"/>
      <c r="G358" s="54"/>
      <c r="H358" s="54"/>
      <c r="I358" s="55"/>
      <c r="J358" s="7" t="s">
        <v>178</v>
      </c>
    </row>
    <row r="359" spans="1:10" x14ac:dyDescent="0.25">
      <c r="A359" s="54"/>
      <c r="B359" s="54"/>
      <c r="C359" s="54"/>
      <c r="D359" s="55"/>
      <c r="E359" s="54"/>
      <c r="F359" s="54"/>
      <c r="G359" s="54"/>
      <c r="H359" s="54"/>
      <c r="I359" s="55"/>
      <c r="J359" s="7"/>
    </row>
    <row r="360" spans="1:10" ht="60" x14ac:dyDescent="0.25">
      <c r="A360" s="2">
        <v>198</v>
      </c>
      <c r="B360" s="2">
        <v>206.01</v>
      </c>
      <c r="C360" s="2" t="s">
        <v>27</v>
      </c>
      <c r="D360" s="5" t="s">
        <v>28</v>
      </c>
      <c r="E360" s="2">
        <v>10</v>
      </c>
      <c r="F360" s="2">
        <v>100</v>
      </c>
      <c r="G360" s="2">
        <v>100</v>
      </c>
      <c r="H360" s="2">
        <v>0</v>
      </c>
      <c r="I360" s="5" t="s">
        <v>264</v>
      </c>
      <c r="J360" s="8">
        <v>10000000</v>
      </c>
    </row>
    <row r="361" spans="1:10" ht="17.25" customHeight="1" x14ac:dyDescent="0.25">
      <c r="A361" s="54">
        <v>199</v>
      </c>
      <c r="B361" s="54">
        <v>206.01</v>
      </c>
      <c r="C361" s="54" t="s">
        <v>27</v>
      </c>
      <c r="D361" s="55" t="s">
        <v>28</v>
      </c>
      <c r="E361" s="54">
        <v>10</v>
      </c>
      <c r="F361" s="54">
        <v>100</v>
      </c>
      <c r="G361" s="54">
        <v>100</v>
      </c>
      <c r="H361" s="54">
        <v>0</v>
      </c>
      <c r="I361" s="55" t="s">
        <v>265</v>
      </c>
      <c r="J361" s="6"/>
    </row>
    <row r="362" spans="1:10" ht="42.75" x14ac:dyDescent="0.25">
      <c r="A362" s="54"/>
      <c r="B362" s="54"/>
      <c r="C362" s="54"/>
      <c r="D362" s="55"/>
      <c r="E362" s="54"/>
      <c r="F362" s="54"/>
      <c r="G362" s="54"/>
      <c r="H362" s="54"/>
      <c r="I362" s="55"/>
      <c r="J362" s="7" t="s">
        <v>84</v>
      </c>
    </row>
    <row r="363" spans="1:10" x14ac:dyDescent="0.25">
      <c r="A363" s="54"/>
      <c r="B363" s="54"/>
      <c r="C363" s="54"/>
      <c r="D363" s="55"/>
      <c r="E363" s="54"/>
      <c r="F363" s="54"/>
      <c r="G363" s="54"/>
      <c r="H363" s="54"/>
      <c r="I363" s="55"/>
      <c r="J363" s="7"/>
    </row>
    <row r="364" spans="1:10" ht="45" x14ac:dyDescent="0.25">
      <c r="A364" s="2">
        <v>200</v>
      </c>
      <c r="B364" s="2">
        <v>206.01</v>
      </c>
      <c r="C364" s="2" t="s">
        <v>27</v>
      </c>
      <c r="D364" s="5" t="s">
        <v>28</v>
      </c>
      <c r="E364" s="2">
        <v>10</v>
      </c>
      <c r="F364" s="2">
        <v>100</v>
      </c>
      <c r="G364" s="2">
        <v>100</v>
      </c>
      <c r="H364" s="2">
        <v>0</v>
      </c>
      <c r="I364" s="5" t="s">
        <v>266</v>
      </c>
      <c r="J364" s="8">
        <v>500000</v>
      </c>
    </row>
    <row r="365" spans="1:10" x14ac:dyDescent="0.25">
      <c r="A365" s="54">
        <v>201</v>
      </c>
      <c r="B365" s="54">
        <v>206.01</v>
      </c>
      <c r="C365" s="54" t="s">
        <v>27</v>
      </c>
      <c r="D365" s="55" t="s">
        <v>28</v>
      </c>
      <c r="E365" s="54">
        <v>10</v>
      </c>
      <c r="F365" s="54">
        <v>100</v>
      </c>
      <c r="G365" s="54">
        <v>100</v>
      </c>
      <c r="H365" s="54">
        <v>0</v>
      </c>
      <c r="I365" s="55" t="s">
        <v>267</v>
      </c>
      <c r="J365" s="6"/>
    </row>
    <row r="366" spans="1:10" ht="42.75" x14ac:dyDescent="0.25">
      <c r="A366" s="54"/>
      <c r="B366" s="54"/>
      <c r="C366" s="54"/>
      <c r="D366" s="55"/>
      <c r="E366" s="54"/>
      <c r="F366" s="54"/>
      <c r="G366" s="54"/>
      <c r="H366" s="54"/>
      <c r="I366" s="55"/>
      <c r="J366" s="7" t="s">
        <v>53</v>
      </c>
    </row>
    <row r="367" spans="1:10" x14ac:dyDescent="0.25">
      <c r="A367" s="54"/>
      <c r="B367" s="54"/>
      <c r="C367" s="54"/>
      <c r="D367" s="55"/>
      <c r="E367" s="54"/>
      <c r="F367" s="54"/>
      <c r="G367" s="54"/>
      <c r="H367" s="54"/>
      <c r="I367" s="55"/>
      <c r="J367" s="7"/>
    </row>
    <row r="368" spans="1:10" ht="45" x14ac:dyDescent="0.25">
      <c r="A368" s="2">
        <v>202</v>
      </c>
      <c r="B368" s="2">
        <v>206.01</v>
      </c>
      <c r="C368" s="2" t="s">
        <v>27</v>
      </c>
      <c r="D368" s="5" t="s">
        <v>28</v>
      </c>
      <c r="E368" s="2">
        <v>10</v>
      </c>
      <c r="F368" s="2">
        <v>100</v>
      </c>
      <c r="G368" s="2">
        <v>100</v>
      </c>
      <c r="H368" s="2">
        <v>0</v>
      </c>
      <c r="I368" s="5" t="s">
        <v>268</v>
      </c>
      <c r="J368" s="8">
        <v>1000000</v>
      </c>
    </row>
    <row r="369" spans="1:10" x14ac:dyDescent="0.25">
      <c r="A369" s="54">
        <v>203</v>
      </c>
      <c r="B369" s="54">
        <v>206.01</v>
      </c>
      <c r="C369" s="54" t="s">
        <v>27</v>
      </c>
      <c r="D369" s="55" t="s">
        <v>28</v>
      </c>
      <c r="E369" s="54">
        <v>10</v>
      </c>
      <c r="F369" s="54">
        <v>100</v>
      </c>
      <c r="G369" s="54">
        <v>100</v>
      </c>
      <c r="H369" s="54">
        <v>0</v>
      </c>
      <c r="I369" s="55" t="s">
        <v>269</v>
      </c>
      <c r="J369" s="6"/>
    </row>
    <row r="370" spans="1:10" ht="42.75" x14ac:dyDescent="0.25">
      <c r="A370" s="54"/>
      <c r="B370" s="54"/>
      <c r="C370" s="54"/>
      <c r="D370" s="55"/>
      <c r="E370" s="54"/>
      <c r="F370" s="54"/>
      <c r="G370" s="54"/>
      <c r="H370" s="54"/>
      <c r="I370" s="55"/>
      <c r="J370" s="7" t="s">
        <v>59</v>
      </c>
    </row>
    <row r="371" spans="1:10" x14ac:dyDescent="0.25">
      <c r="A371" s="54"/>
      <c r="B371" s="54"/>
      <c r="C371" s="54"/>
      <c r="D371" s="55"/>
      <c r="E371" s="54"/>
      <c r="F371" s="54"/>
      <c r="G371" s="54"/>
      <c r="H371" s="54"/>
      <c r="I371" s="55"/>
      <c r="J371" s="7"/>
    </row>
    <row r="372" spans="1:10" ht="45" x14ac:dyDescent="0.25">
      <c r="A372" s="2">
        <v>204</v>
      </c>
      <c r="B372" s="2">
        <v>206.01</v>
      </c>
      <c r="C372" s="2" t="s">
        <v>27</v>
      </c>
      <c r="D372" s="5" t="s">
        <v>28</v>
      </c>
      <c r="E372" s="2">
        <v>10</v>
      </c>
      <c r="F372" s="2">
        <v>100</v>
      </c>
      <c r="G372" s="2">
        <v>100</v>
      </c>
      <c r="H372" s="2">
        <v>0</v>
      </c>
      <c r="I372" s="5" t="s">
        <v>270</v>
      </c>
      <c r="J372" s="8">
        <v>15000000</v>
      </c>
    </row>
    <row r="373" spans="1:10" x14ac:dyDescent="0.25">
      <c r="A373" s="54">
        <v>205</v>
      </c>
      <c r="B373" s="54">
        <v>206.01</v>
      </c>
      <c r="C373" s="54" t="s">
        <v>27</v>
      </c>
      <c r="D373" s="55" t="s">
        <v>28</v>
      </c>
      <c r="E373" s="54">
        <v>10</v>
      </c>
      <c r="F373" s="54">
        <v>100</v>
      </c>
      <c r="G373" s="54">
        <v>100</v>
      </c>
      <c r="H373" s="54">
        <v>0</v>
      </c>
      <c r="I373" s="55" t="s">
        <v>271</v>
      </c>
      <c r="J373" s="6"/>
    </row>
    <row r="374" spans="1:10" ht="42.75" x14ac:dyDescent="0.25">
      <c r="A374" s="54"/>
      <c r="B374" s="54"/>
      <c r="C374" s="54"/>
      <c r="D374" s="55"/>
      <c r="E374" s="54"/>
      <c r="F374" s="54"/>
      <c r="G374" s="54"/>
      <c r="H374" s="54"/>
      <c r="I374" s="55"/>
      <c r="J374" s="7" t="s">
        <v>170</v>
      </c>
    </row>
    <row r="375" spans="1:10" x14ac:dyDescent="0.25">
      <c r="A375" s="54"/>
      <c r="B375" s="54"/>
      <c r="C375" s="54"/>
      <c r="D375" s="55"/>
      <c r="E375" s="54"/>
      <c r="F375" s="54"/>
      <c r="G375" s="54"/>
      <c r="H375" s="54"/>
      <c r="I375" s="55"/>
      <c r="J375" s="7"/>
    </row>
    <row r="376" spans="1:10" ht="45" x14ac:dyDescent="0.25">
      <c r="A376" s="2">
        <v>206</v>
      </c>
      <c r="B376" s="2">
        <v>206.01</v>
      </c>
      <c r="C376" s="2" t="s">
        <v>27</v>
      </c>
      <c r="D376" s="5" t="s">
        <v>28</v>
      </c>
      <c r="E376" s="2">
        <v>10</v>
      </c>
      <c r="F376" s="2">
        <v>100</v>
      </c>
      <c r="G376" s="2">
        <v>100</v>
      </c>
      <c r="H376" s="2">
        <v>0</v>
      </c>
      <c r="I376" s="5" t="s">
        <v>272</v>
      </c>
      <c r="J376" s="8">
        <v>2000000</v>
      </c>
    </row>
    <row r="377" spans="1:10" x14ac:dyDescent="0.25">
      <c r="A377" s="54">
        <v>207</v>
      </c>
      <c r="B377" s="54">
        <v>206.01</v>
      </c>
      <c r="C377" s="54" t="s">
        <v>27</v>
      </c>
      <c r="D377" s="55" t="s">
        <v>28</v>
      </c>
      <c r="E377" s="54">
        <v>10</v>
      </c>
      <c r="F377" s="54">
        <v>100</v>
      </c>
      <c r="G377" s="54">
        <v>100</v>
      </c>
      <c r="H377" s="54">
        <v>0</v>
      </c>
      <c r="I377" s="55" t="s">
        <v>273</v>
      </c>
      <c r="J377" s="6"/>
    </row>
    <row r="378" spans="1:10" ht="42.75" x14ac:dyDescent="0.25">
      <c r="A378" s="54"/>
      <c r="B378" s="54"/>
      <c r="C378" s="54"/>
      <c r="D378" s="55"/>
      <c r="E378" s="54"/>
      <c r="F378" s="54"/>
      <c r="G378" s="54"/>
      <c r="H378" s="54"/>
      <c r="I378" s="55"/>
      <c r="J378" s="7" t="s">
        <v>162</v>
      </c>
    </row>
    <row r="379" spans="1:10" x14ac:dyDescent="0.25">
      <c r="A379" s="54"/>
      <c r="B379" s="54"/>
      <c r="C379" s="54"/>
      <c r="D379" s="55"/>
      <c r="E379" s="54"/>
      <c r="F379" s="54"/>
      <c r="G379" s="54"/>
      <c r="H379" s="54"/>
      <c r="I379" s="55"/>
      <c r="J379" s="7"/>
    </row>
    <row r="380" spans="1:10" ht="45" x14ac:dyDescent="0.25">
      <c r="A380" s="2">
        <v>208</v>
      </c>
      <c r="B380" s="2">
        <v>206.01</v>
      </c>
      <c r="C380" s="2" t="s">
        <v>27</v>
      </c>
      <c r="D380" s="5" t="s">
        <v>28</v>
      </c>
      <c r="E380" s="2">
        <v>10</v>
      </c>
      <c r="F380" s="2">
        <v>100</v>
      </c>
      <c r="G380" s="2">
        <v>100</v>
      </c>
      <c r="H380" s="2">
        <v>0</v>
      </c>
      <c r="I380" s="5" t="s">
        <v>274</v>
      </c>
      <c r="J380" s="8">
        <v>200000</v>
      </c>
    </row>
    <row r="381" spans="1:10" x14ac:dyDescent="0.25">
      <c r="A381" s="54">
        <v>209</v>
      </c>
      <c r="B381" s="54">
        <v>206.01</v>
      </c>
      <c r="C381" s="54" t="s">
        <v>27</v>
      </c>
      <c r="D381" s="55" t="s">
        <v>28</v>
      </c>
      <c r="E381" s="54">
        <v>10</v>
      </c>
      <c r="F381" s="54">
        <v>100</v>
      </c>
      <c r="G381" s="54">
        <v>100</v>
      </c>
      <c r="H381" s="54">
        <v>0</v>
      </c>
      <c r="I381" s="55" t="s">
        <v>275</v>
      </c>
      <c r="J381" s="6"/>
    </row>
    <row r="382" spans="1:10" ht="42.75" x14ac:dyDescent="0.25">
      <c r="A382" s="54"/>
      <c r="B382" s="54"/>
      <c r="C382" s="54"/>
      <c r="D382" s="55"/>
      <c r="E382" s="54"/>
      <c r="F382" s="54"/>
      <c r="G382" s="54"/>
      <c r="H382" s="54"/>
      <c r="I382" s="55"/>
      <c r="J382" s="7" t="s">
        <v>162</v>
      </c>
    </row>
    <row r="383" spans="1:10" x14ac:dyDescent="0.25">
      <c r="A383" s="54"/>
      <c r="B383" s="54"/>
      <c r="C383" s="54"/>
      <c r="D383" s="55"/>
      <c r="E383" s="54"/>
      <c r="F383" s="54"/>
      <c r="G383" s="54"/>
      <c r="H383" s="54"/>
      <c r="I383" s="55"/>
      <c r="J383" s="7"/>
    </row>
    <row r="384" spans="1:10" ht="45" x14ac:dyDescent="0.25">
      <c r="A384" s="2">
        <v>210</v>
      </c>
      <c r="B384" s="2">
        <v>206.01</v>
      </c>
      <c r="C384" s="2" t="s">
        <v>27</v>
      </c>
      <c r="D384" s="5" t="s">
        <v>28</v>
      </c>
      <c r="E384" s="2">
        <v>10</v>
      </c>
      <c r="F384" s="2">
        <v>100</v>
      </c>
      <c r="G384" s="2">
        <v>100</v>
      </c>
      <c r="H384" s="2">
        <v>0</v>
      </c>
      <c r="I384" s="5" t="s">
        <v>276</v>
      </c>
      <c r="J384" s="8">
        <v>200000</v>
      </c>
    </row>
    <row r="385" spans="1:10" ht="17.25" customHeight="1" x14ac:dyDescent="0.25">
      <c r="A385" s="54">
        <v>211</v>
      </c>
      <c r="B385" s="54">
        <v>206.01</v>
      </c>
      <c r="C385" s="54" t="s">
        <v>27</v>
      </c>
      <c r="D385" s="55" t="s">
        <v>28</v>
      </c>
      <c r="E385" s="54">
        <v>10</v>
      </c>
      <c r="F385" s="54">
        <v>100</v>
      </c>
      <c r="G385" s="54">
        <v>100</v>
      </c>
      <c r="H385" s="54">
        <v>0</v>
      </c>
      <c r="I385" s="55" t="s">
        <v>277</v>
      </c>
      <c r="J385" s="6"/>
    </row>
    <row r="386" spans="1:10" ht="42.75" x14ac:dyDescent="0.25">
      <c r="A386" s="54"/>
      <c r="B386" s="54"/>
      <c r="C386" s="54"/>
      <c r="D386" s="55"/>
      <c r="E386" s="54"/>
      <c r="F386" s="54"/>
      <c r="G386" s="54"/>
      <c r="H386" s="54"/>
      <c r="I386" s="55"/>
      <c r="J386" s="7" t="s">
        <v>84</v>
      </c>
    </row>
    <row r="387" spans="1:10" x14ac:dyDescent="0.25">
      <c r="A387" s="54"/>
      <c r="B387" s="54"/>
      <c r="C387" s="54"/>
      <c r="D387" s="55"/>
      <c r="E387" s="54"/>
      <c r="F387" s="54"/>
      <c r="G387" s="54"/>
      <c r="H387" s="54"/>
      <c r="I387" s="55"/>
      <c r="J387" s="7"/>
    </row>
    <row r="388" spans="1:10" ht="45" x14ac:dyDescent="0.25">
      <c r="A388" s="2">
        <v>212</v>
      </c>
      <c r="B388" s="2">
        <v>206.01</v>
      </c>
      <c r="C388" s="2" t="s">
        <v>27</v>
      </c>
      <c r="D388" s="5" t="s">
        <v>28</v>
      </c>
      <c r="E388" s="2">
        <v>10</v>
      </c>
      <c r="F388" s="2">
        <v>100</v>
      </c>
      <c r="G388" s="2">
        <v>100</v>
      </c>
      <c r="H388" s="2">
        <v>0</v>
      </c>
      <c r="I388" s="5" t="s">
        <v>278</v>
      </c>
      <c r="J388" s="8">
        <v>500000</v>
      </c>
    </row>
    <row r="389" spans="1:10" x14ac:dyDescent="0.25">
      <c r="A389" s="54">
        <v>213</v>
      </c>
      <c r="B389" s="54">
        <v>206.01</v>
      </c>
      <c r="C389" s="54" t="s">
        <v>27</v>
      </c>
      <c r="D389" s="55" t="s">
        <v>28</v>
      </c>
      <c r="E389" s="54">
        <v>10</v>
      </c>
      <c r="F389" s="54">
        <v>100</v>
      </c>
      <c r="G389" s="54">
        <v>100</v>
      </c>
      <c r="H389" s="54">
        <v>0</v>
      </c>
      <c r="I389" s="55" t="s">
        <v>279</v>
      </c>
      <c r="J389" s="6"/>
    </row>
    <row r="390" spans="1:10" ht="42.75" x14ac:dyDescent="0.25">
      <c r="A390" s="54"/>
      <c r="B390" s="54"/>
      <c r="C390" s="54"/>
      <c r="D390" s="55"/>
      <c r="E390" s="54"/>
      <c r="F390" s="54"/>
      <c r="G390" s="54"/>
      <c r="H390" s="54"/>
      <c r="I390" s="55"/>
      <c r="J390" s="7" t="s">
        <v>84</v>
      </c>
    </row>
    <row r="391" spans="1:10" x14ac:dyDescent="0.25">
      <c r="A391" s="54"/>
      <c r="B391" s="54"/>
      <c r="C391" s="54"/>
      <c r="D391" s="55"/>
      <c r="E391" s="54"/>
      <c r="F391" s="54"/>
      <c r="G391" s="54"/>
      <c r="H391" s="54"/>
      <c r="I391" s="55"/>
      <c r="J391" s="7"/>
    </row>
    <row r="392" spans="1:10" ht="45" x14ac:dyDescent="0.25">
      <c r="A392" s="2">
        <v>214</v>
      </c>
      <c r="B392" s="2">
        <v>206.01</v>
      </c>
      <c r="C392" s="2" t="s">
        <v>27</v>
      </c>
      <c r="D392" s="5" t="s">
        <v>28</v>
      </c>
      <c r="E392" s="2">
        <v>10</v>
      </c>
      <c r="F392" s="2">
        <v>100</v>
      </c>
      <c r="G392" s="2">
        <v>100</v>
      </c>
      <c r="H392" s="2">
        <v>0</v>
      </c>
      <c r="I392" s="5" t="s">
        <v>280</v>
      </c>
      <c r="J392" s="8">
        <v>500000</v>
      </c>
    </row>
    <row r="393" spans="1:10" ht="93" customHeight="1" x14ac:dyDescent="0.25">
      <c r="A393" s="54">
        <v>215</v>
      </c>
      <c r="B393" s="54">
        <v>206.01</v>
      </c>
      <c r="C393" s="54" t="s">
        <v>27</v>
      </c>
      <c r="D393" s="55" t="s">
        <v>28</v>
      </c>
      <c r="E393" s="54">
        <v>10</v>
      </c>
      <c r="F393" s="54">
        <v>100</v>
      </c>
      <c r="G393" s="54">
        <v>100</v>
      </c>
      <c r="H393" s="54">
        <v>0</v>
      </c>
      <c r="I393" s="55" t="s">
        <v>281</v>
      </c>
      <c r="J393" s="6"/>
    </row>
    <row r="394" spans="1:10" ht="42.75" x14ac:dyDescent="0.25">
      <c r="A394" s="54"/>
      <c r="B394" s="54"/>
      <c r="C394" s="54"/>
      <c r="D394" s="55"/>
      <c r="E394" s="54"/>
      <c r="F394" s="54"/>
      <c r="G394" s="54"/>
      <c r="H394" s="54"/>
      <c r="I394" s="55"/>
      <c r="J394" s="7" t="s">
        <v>167</v>
      </c>
    </row>
    <row r="395" spans="1:10" x14ac:dyDescent="0.25">
      <c r="A395" s="54"/>
      <c r="B395" s="54"/>
      <c r="C395" s="54"/>
      <c r="D395" s="55"/>
      <c r="E395" s="54"/>
      <c r="F395" s="54"/>
      <c r="G395" s="54"/>
      <c r="H395" s="54"/>
      <c r="I395" s="55"/>
      <c r="J395" s="7"/>
    </row>
    <row r="396" spans="1:10" ht="90" x14ac:dyDescent="0.25">
      <c r="A396" s="2">
        <v>216</v>
      </c>
      <c r="B396" s="2">
        <v>206.01</v>
      </c>
      <c r="C396" s="2" t="s">
        <v>27</v>
      </c>
      <c r="D396" s="5" t="s">
        <v>28</v>
      </c>
      <c r="E396" s="2">
        <v>10</v>
      </c>
      <c r="F396" s="2">
        <v>100</v>
      </c>
      <c r="G396" s="2">
        <v>100</v>
      </c>
      <c r="H396" s="2">
        <v>0</v>
      </c>
      <c r="I396" s="5" t="s">
        <v>282</v>
      </c>
      <c r="J396" s="8">
        <v>5000000</v>
      </c>
    </row>
    <row r="397" spans="1:10" ht="48" customHeight="1" x14ac:dyDescent="0.25">
      <c r="A397" s="54">
        <v>217</v>
      </c>
      <c r="B397" s="54">
        <v>206.01</v>
      </c>
      <c r="C397" s="54" t="s">
        <v>27</v>
      </c>
      <c r="D397" s="55" t="s">
        <v>28</v>
      </c>
      <c r="E397" s="54">
        <v>10</v>
      </c>
      <c r="F397" s="54">
        <v>100</v>
      </c>
      <c r="G397" s="54">
        <v>100</v>
      </c>
      <c r="H397" s="54">
        <v>0</v>
      </c>
      <c r="I397" s="55" t="s">
        <v>283</v>
      </c>
      <c r="J397" s="6"/>
    </row>
    <row r="398" spans="1:10" ht="42.75" x14ac:dyDescent="0.25">
      <c r="A398" s="54"/>
      <c r="B398" s="54"/>
      <c r="C398" s="54"/>
      <c r="D398" s="55"/>
      <c r="E398" s="54"/>
      <c r="F398" s="54"/>
      <c r="G398" s="54"/>
      <c r="H398" s="54"/>
      <c r="I398" s="55"/>
      <c r="J398" s="7" t="s">
        <v>167</v>
      </c>
    </row>
    <row r="399" spans="1:10" x14ac:dyDescent="0.25">
      <c r="A399" s="54"/>
      <c r="B399" s="54"/>
      <c r="C399" s="54"/>
      <c r="D399" s="55"/>
      <c r="E399" s="54"/>
      <c r="F399" s="54"/>
      <c r="G399" s="54"/>
      <c r="H399" s="54"/>
      <c r="I399" s="55"/>
      <c r="J399" s="7"/>
    </row>
    <row r="400" spans="1:10" ht="60" x14ac:dyDescent="0.25">
      <c r="A400" s="2">
        <v>218</v>
      </c>
      <c r="B400" s="2">
        <v>206.01</v>
      </c>
      <c r="C400" s="2" t="s">
        <v>27</v>
      </c>
      <c r="D400" s="5" t="s">
        <v>28</v>
      </c>
      <c r="E400" s="2">
        <v>10</v>
      </c>
      <c r="F400" s="2">
        <v>100</v>
      </c>
      <c r="G400" s="2">
        <v>100</v>
      </c>
      <c r="H400" s="2">
        <v>0</v>
      </c>
      <c r="I400" s="5" t="s">
        <v>284</v>
      </c>
      <c r="J400" s="8">
        <v>5000000</v>
      </c>
    </row>
    <row r="401" spans="1:10" ht="33.75" customHeight="1" x14ac:dyDescent="0.25">
      <c r="A401" s="54">
        <v>219</v>
      </c>
      <c r="B401" s="54">
        <v>206.01</v>
      </c>
      <c r="C401" s="54" t="s">
        <v>27</v>
      </c>
      <c r="D401" s="55" t="s">
        <v>28</v>
      </c>
      <c r="E401" s="54">
        <v>10</v>
      </c>
      <c r="F401" s="54">
        <v>100</v>
      </c>
      <c r="G401" s="54">
        <v>100</v>
      </c>
      <c r="H401" s="54">
        <v>0</v>
      </c>
      <c r="I401" s="55" t="s">
        <v>285</v>
      </c>
      <c r="J401" s="6"/>
    </row>
    <row r="402" spans="1:10" ht="42.75" x14ac:dyDescent="0.25">
      <c r="A402" s="54"/>
      <c r="B402" s="54"/>
      <c r="C402" s="54"/>
      <c r="D402" s="55"/>
      <c r="E402" s="54"/>
      <c r="F402" s="54"/>
      <c r="G402" s="54"/>
      <c r="H402" s="54"/>
      <c r="I402" s="55"/>
      <c r="J402" s="7" t="s">
        <v>178</v>
      </c>
    </row>
    <row r="403" spans="1:10" x14ac:dyDescent="0.25">
      <c r="A403" s="54"/>
      <c r="B403" s="54"/>
      <c r="C403" s="54"/>
      <c r="D403" s="55"/>
      <c r="E403" s="54"/>
      <c r="F403" s="54"/>
      <c r="G403" s="54"/>
      <c r="H403" s="54"/>
      <c r="I403" s="55"/>
      <c r="J403" s="7"/>
    </row>
    <row r="404" spans="1:10" ht="60" x14ac:dyDescent="0.25">
      <c r="A404" s="2">
        <v>220</v>
      </c>
      <c r="B404" s="2">
        <v>206.01</v>
      </c>
      <c r="C404" s="2" t="s">
        <v>27</v>
      </c>
      <c r="D404" s="5" t="s">
        <v>28</v>
      </c>
      <c r="E404" s="2">
        <v>10</v>
      </c>
      <c r="F404" s="2">
        <v>100</v>
      </c>
      <c r="G404" s="2">
        <v>100</v>
      </c>
      <c r="H404" s="2">
        <v>0</v>
      </c>
      <c r="I404" s="5" t="s">
        <v>286</v>
      </c>
      <c r="J404" s="8">
        <v>10000000</v>
      </c>
    </row>
    <row r="405" spans="1:10" ht="18" customHeight="1" x14ac:dyDescent="0.25">
      <c r="A405" s="54">
        <v>221</v>
      </c>
      <c r="B405" s="54">
        <v>206.01</v>
      </c>
      <c r="C405" s="54" t="s">
        <v>27</v>
      </c>
      <c r="D405" s="55" t="s">
        <v>28</v>
      </c>
      <c r="E405" s="54">
        <v>10</v>
      </c>
      <c r="F405" s="54">
        <v>100</v>
      </c>
      <c r="G405" s="54">
        <v>100</v>
      </c>
      <c r="H405" s="54">
        <v>0</v>
      </c>
      <c r="I405" s="55" t="s">
        <v>287</v>
      </c>
      <c r="J405" s="6"/>
    </row>
    <row r="406" spans="1:10" ht="42.75" x14ac:dyDescent="0.25">
      <c r="A406" s="54"/>
      <c r="B406" s="54"/>
      <c r="C406" s="54"/>
      <c r="D406" s="55"/>
      <c r="E406" s="54"/>
      <c r="F406" s="54"/>
      <c r="G406" s="54"/>
      <c r="H406" s="54"/>
      <c r="I406" s="55"/>
      <c r="J406" s="7" t="s">
        <v>53</v>
      </c>
    </row>
    <row r="407" spans="1:10" x14ac:dyDescent="0.25">
      <c r="A407" s="54"/>
      <c r="B407" s="54"/>
      <c r="C407" s="54"/>
      <c r="D407" s="55"/>
      <c r="E407" s="54"/>
      <c r="F407" s="54"/>
      <c r="G407" s="54"/>
      <c r="H407" s="54"/>
      <c r="I407" s="55"/>
      <c r="J407" s="7"/>
    </row>
    <row r="408" spans="1:10" ht="60" x14ac:dyDescent="0.25">
      <c r="A408" s="2">
        <v>222</v>
      </c>
      <c r="B408" s="2">
        <v>206.01</v>
      </c>
      <c r="C408" s="2" t="s">
        <v>27</v>
      </c>
      <c r="D408" s="5" t="s">
        <v>28</v>
      </c>
      <c r="E408" s="2">
        <v>10</v>
      </c>
      <c r="F408" s="2">
        <v>100</v>
      </c>
      <c r="G408" s="2">
        <v>100</v>
      </c>
      <c r="H408" s="2">
        <v>0</v>
      </c>
      <c r="I408" s="5" t="s">
        <v>288</v>
      </c>
      <c r="J408" s="8">
        <v>1000000</v>
      </c>
    </row>
    <row r="409" spans="1:10" x14ac:dyDescent="0.25">
      <c r="A409" s="54">
        <v>223</v>
      </c>
      <c r="B409" s="54">
        <v>206.01</v>
      </c>
      <c r="C409" s="54" t="s">
        <v>27</v>
      </c>
      <c r="D409" s="55" t="s">
        <v>28</v>
      </c>
      <c r="E409" s="54">
        <v>10</v>
      </c>
      <c r="F409" s="54">
        <v>100</v>
      </c>
      <c r="G409" s="54">
        <v>100</v>
      </c>
      <c r="H409" s="54">
        <v>0</v>
      </c>
      <c r="I409" s="55" t="s">
        <v>289</v>
      </c>
      <c r="J409" s="6"/>
    </row>
    <row r="410" spans="1:10" ht="42.75" x14ac:dyDescent="0.25">
      <c r="A410" s="54"/>
      <c r="B410" s="54"/>
      <c r="C410" s="54"/>
      <c r="D410" s="55"/>
      <c r="E410" s="54"/>
      <c r="F410" s="54"/>
      <c r="G410" s="54"/>
      <c r="H410" s="54"/>
      <c r="I410" s="55"/>
      <c r="J410" s="7" t="s">
        <v>178</v>
      </c>
    </row>
    <row r="411" spans="1:10" x14ac:dyDescent="0.25">
      <c r="A411" s="54"/>
      <c r="B411" s="54"/>
      <c r="C411" s="54"/>
      <c r="D411" s="55"/>
      <c r="E411" s="54"/>
      <c r="F411" s="54"/>
      <c r="G411" s="54"/>
      <c r="H411" s="54"/>
      <c r="I411" s="55"/>
      <c r="J411" s="7"/>
    </row>
    <row r="412" spans="1:10" ht="45" x14ac:dyDescent="0.25">
      <c r="A412" s="2">
        <v>224</v>
      </c>
      <c r="B412" s="2">
        <v>206.01</v>
      </c>
      <c r="C412" s="2" t="s">
        <v>27</v>
      </c>
      <c r="D412" s="5" t="s">
        <v>28</v>
      </c>
      <c r="E412" s="2">
        <v>10</v>
      </c>
      <c r="F412" s="2">
        <v>100</v>
      </c>
      <c r="G412" s="2">
        <v>100</v>
      </c>
      <c r="H412" s="2">
        <v>0</v>
      </c>
      <c r="I412" s="5" t="s">
        <v>290</v>
      </c>
      <c r="J412" s="8">
        <v>10000000</v>
      </c>
    </row>
    <row r="413" spans="1:10" x14ac:dyDescent="0.25">
      <c r="A413" s="54">
        <v>225</v>
      </c>
      <c r="B413" s="54">
        <v>206.01</v>
      </c>
      <c r="C413" s="54" t="s">
        <v>27</v>
      </c>
      <c r="D413" s="55" t="s">
        <v>28</v>
      </c>
      <c r="E413" s="54">
        <v>10</v>
      </c>
      <c r="F413" s="54">
        <v>100</v>
      </c>
      <c r="G413" s="54">
        <v>100</v>
      </c>
      <c r="H413" s="54">
        <v>0</v>
      </c>
      <c r="I413" s="55" t="s">
        <v>291</v>
      </c>
      <c r="J413" s="6"/>
    </row>
    <row r="414" spans="1:10" ht="42.75" x14ac:dyDescent="0.25">
      <c r="A414" s="54"/>
      <c r="B414" s="54"/>
      <c r="C414" s="54"/>
      <c r="D414" s="55"/>
      <c r="E414" s="54"/>
      <c r="F414" s="54"/>
      <c r="G414" s="54"/>
      <c r="H414" s="54"/>
      <c r="I414" s="55"/>
      <c r="J414" s="7" t="s">
        <v>53</v>
      </c>
    </row>
    <row r="415" spans="1:10" x14ac:dyDescent="0.25">
      <c r="A415" s="54"/>
      <c r="B415" s="54"/>
      <c r="C415" s="54"/>
      <c r="D415" s="55"/>
      <c r="E415" s="54"/>
      <c r="F415" s="54"/>
      <c r="G415" s="54"/>
      <c r="H415" s="54"/>
      <c r="I415" s="55"/>
      <c r="J415" s="7"/>
    </row>
    <row r="416" spans="1:10" ht="45" x14ac:dyDescent="0.25">
      <c r="A416" s="2">
        <v>226</v>
      </c>
      <c r="B416" s="2">
        <v>206.01</v>
      </c>
      <c r="C416" s="2" t="s">
        <v>27</v>
      </c>
      <c r="D416" s="5" t="s">
        <v>28</v>
      </c>
      <c r="E416" s="2">
        <v>10</v>
      </c>
      <c r="F416" s="2">
        <v>100</v>
      </c>
      <c r="G416" s="2">
        <v>100</v>
      </c>
      <c r="H416" s="2">
        <v>0</v>
      </c>
      <c r="I416" s="5" t="s">
        <v>292</v>
      </c>
      <c r="J416" s="8">
        <v>1000000</v>
      </c>
    </row>
    <row r="417" spans="1:10" x14ac:dyDescent="0.25">
      <c r="A417" s="54">
        <v>227</v>
      </c>
      <c r="B417" s="54">
        <v>206.01</v>
      </c>
      <c r="C417" s="54" t="s">
        <v>27</v>
      </c>
      <c r="D417" s="55" t="s">
        <v>28</v>
      </c>
      <c r="E417" s="54">
        <v>10</v>
      </c>
      <c r="F417" s="54">
        <v>100</v>
      </c>
      <c r="G417" s="54">
        <v>100</v>
      </c>
      <c r="H417" s="54">
        <v>0</v>
      </c>
      <c r="I417" s="55" t="s">
        <v>293</v>
      </c>
      <c r="J417" s="6"/>
    </row>
    <row r="418" spans="1:10" ht="42.75" x14ac:dyDescent="0.25">
      <c r="A418" s="54"/>
      <c r="B418" s="54"/>
      <c r="C418" s="54"/>
      <c r="D418" s="55"/>
      <c r="E418" s="54"/>
      <c r="F418" s="54"/>
      <c r="G418" s="54"/>
      <c r="H418" s="54"/>
      <c r="I418" s="55"/>
      <c r="J418" s="7" t="s">
        <v>53</v>
      </c>
    </row>
    <row r="419" spans="1:10" x14ac:dyDescent="0.25">
      <c r="A419" s="54"/>
      <c r="B419" s="54"/>
      <c r="C419" s="54"/>
      <c r="D419" s="55"/>
      <c r="E419" s="54"/>
      <c r="F419" s="54"/>
      <c r="G419" s="54"/>
      <c r="H419" s="54"/>
      <c r="I419" s="55"/>
      <c r="J419" s="7"/>
    </row>
    <row r="420" spans="1:10" ht="45" x14ac:dyDescent="0.25">
      <c r="A420" s="2">
        <v>228</v>
      </c>
      <c r="B420" s="2">
        <v>206.01</v>
      </c>
      <c r="C420" s="2" t="s">
        <v>27</v>
      </c>
      <c r="D420" s="5" t="s">
        <v>28</v>
      </c>
      <c r="E420" s="2">
        <v>10</v>
      </c>
      <c r="F420" s="2">
        <v>100</v>
      </c>
      <c r="G420" s="2">
        <v>100</v>
      </c>
      <c r="H420" s="2">
        <v>0</v>
      </c>
      <c r="I420" s="5" t="s">
        <v>294</v>
      </c>
      <c r="J420" s="8">
        <v>1000000</v>
      </c>
    </row>
    <row r="421" spans="1:10" ht="18" customHeight="1" x14ac:dyDescent="0.25">
      <c r="A421" s="54">
        <v>229</v>
      </c>
      <c r="B421" s="54">
        <v>206.01</v>
      </c>
      <c r="C421" s="54" t="s">
        <v>27</v>
      </c>
      <c r="D421" s="55" t="s">
        <v>28</v>
      </c>
      <c r="E421" s="54">
        <v>10</v>
      </c>
      <c r="F421" s="54">
        <v>100</v>
      </c>
      <c r="G421" s="54">
        <v>100</v>
      </c>
      <c r="H421" s="54">
        <v>0</v>
      </c>
      <c r="I421" s="55" t="s">
        <v>295</v>
      </c>
      <c r="J421" s="6"/>
    </row>
    <row r="422" spans="1:10" ht="42.75" x14ac:dyDescent="0.25">
      <c r="A422" s="54"/>
      <c r="B422" s="54"/>
      <c r="C422" s="54"/>
      <c r="D422" s="55"/>
      <c r="E422" s="54"/>
      <c r="F422" s="54"/>
      <c r="G422" s="54"/>
      <c r="H422" s="54"/>
      <c r="I422" s="55"/>
      <c r="J422" s="7" t="s">
        <v>53</v>
      </c>
    </row>
    <row r="423" spans="1:10" x14ac:dyDescent="0.25">
      <c r="A423" s="54"/>
      <c r="B423" s="54"/>
      <c r="C423" s="54"/>
      <c r="D423" s="55"/>
      <c r="E423" s="54"/>
      <c r="F423" s="54"/>
      <c r="G423" s="54"/>
      <c r="H423" s="54"/>
      <c r="I423" s="55"/>
      <c r="J423" s="7"/>
    </row>
    <row r="424" spans="1:10" ht="45" x14ac:dyDescent="0.25">
      <c r="A424" s="2">
        <v>230</v>
      </c>
      <c r="B424" s="2">
        <v>206.01</v>
      </c>
      <c r="C424" s="2" t="s">
        <v>27</v>
      </c>
      <c r="D424" s="5" t="s">
        <v>28</v>
      </c>
      <c r="E424" s="2">
        <v>10</v>
      </c>
      <c r="F424" s="2">
        <v>100</v>
      </c>
      <c r="G424" s="2">
        <v>100</v>
      </c>
      <c r="H424" s="2">
        <v>0</v>
      </c>
      <c r="I424" s="5" t="s">
        <v>296</v>
      </c>
      <c r="J424" s="8">
        <v>500000</v>
      </c>
    </row>
    <row r="425" spans="1:10" ht="45" x14ac:dyDescent="0.25">
      <c r="A425" s="2">
        <v>231</v>
      </c>
      <c r="B425" s="2">
        <v>206.01</v>
      </c>
      <c r="C425" s="2" t="s">
        <v>27</v>
      </c>
      <c r="D425" s="5" t="s">
        <v>28</v>
      </c>
      <c r="E425" s="2">
        <v>10</v>
      </c>
      <c r="F425" s="2">
        <v>100</v>
      </c>
      <c r="G425" s="2">
        <v>100</v>
      </c>
      <c r="H425" s="2">
        <v>0</v>
      </c>
      <c r="I425" s="5" t="s">
        <v>297</v>
      </c>
      <c r="J425" s="8">
        <v>500000</v>
      </c>
    </row>
    <row r="426" spans="1:10" ht="63.75" customHeight="1" x14ac:dyDescent="0.25">
      <c r="A426" s="54">
        <v>232</v>
      </c>
      <c r="B426" s="54">
        <v>206.01</v>
      </c>
      <c r="C426" s="54" t="s">
        <v>27</v>
      </c>
      <c r="D426" s="55" t="s">
        <v>28</v>
      </c>
      <c r="E426" s="54">
        <v>10</v>
      </c>
      <c r="F426" s="54">
        <v>100</v>
      </c>
      <c r="G426" s="54">
        <v>100</v>
      </c>
      <c r="H426" s="54">
        <v>0</v>
      </c>
      <c r="I426" s="55" t="s">
        <v>298</v>
      </c>
      <c r="J426" s="6"/>
    </row>
    <row r="427" spans="1:10" ht="42.75" x14ac:dyDescent="0.25">
      <c r="A427" s="54"/>
      <c r="B427" s="54"/>
      <c r="C427" s="54"/>
      <c r="D427" s="55"/>
      <c r="E427" s="54"/>
      <c r="F427" s="54"/>
      <c r="G427" s="54"/>
      <c r="H427" s="54"/>
      <c r="I427" s="55"/>
      <c r="J427" s="7" t="s">
        <v>178</v>
      </c>
    </row>
    <row r="428" spans="1:10" x14ac:dyDescent="0.25">
      <c r="A428" s="54"/>
      <c r="B428" s="54"/>
      <c r="C428" s="54"/>
      <c r="D428" s="55"/>
      <c r="E428" s="54"/>
      <c r="F428" s="54"/>
      <c r="G428" s="54"/>
      <c r="H428" s="54"/>
      <c r="I428" s="55"/>
      <c r="J428" s="7"/>
    </row>
    <row r="429" spans="1:10" ht="45" x14ac:dyDescent="0.25">
      <c r="A429" s="2">
        <v>233</v>
      </c>
      <c r="B429" s="2">
        <v>206.01</v>
      </c>
      <c r="C429" s="2" t="s">
        <v>27</v>
      </c>
      <c r="D429" s="5" t="s">
        <v>28</v>
      </c>
      <c r="E429" s="2">
        <v>10</v>
      </c>
      <c r="F429" s="2">
        <v>100</v>
      </c>
      <c r="G429" s="2">
        <v>100</v>
      </c>
      <c r="H429" s="2">
        <v>0</v>
      </c>
      <c r="I429" s="5" t="s">
        <v>299</v>
      </c>
      <c r="J429" s="8">
        <v>10000000</v>
      </c>
    </row>
    <row r="430" spans="1:10" x14ac:dyDescent="0.25">
      <c r="A430" s="54">
        <v>234</v>
      </c>
      <c r="B430" s="54">
        <v>206.01</v>
      </c>
      <c r="C430" s="54" t="s">
        <v>27</v>
      </c>
      <c r="D430" s="55" t="s">
        <v>28</v>
      </c>
      <c r="E430" s="54">
        <v>10</v>
      </c>
      <c r="F430" s="54">
        <v>100</v>
      </c>
      <c r="G430" s="54">
        <v>100</v>
      </c>
      <c r="H430" s="54">
        <v>0</v>
      </c>
      <c r="I430" s="55" t="s">
        <v>300</v>
      </c>
      <c r="J430" s="6"/>
    </row>
    <row r="431" spans="1:10" ht="42.75" x14ac:dyDescent="0.25">
      <c r="A431" s="54"/>
      <c r="B431" s="54"/>
      <c r="C431" s="54"/>
      <c r="D431" s="55"/>
      <c r="E431" s="54"/>
      <c r="F431" s="54"/>
      <c r="G431" s="54"/>
      <c r="H431" s="54"/>
      <c r="I431" s="55"/>
      <c r="J431" s="7" t="s">
        <v>128</v>
      </c>
    </row>
    <row r="432" spans="1:10" x14ac:dyDescent="0.25">
      <c r="A432" s="54"/>
      <c r="B432" s="54"/>
      <c r="C432" s="54"/>
      <c r="D432" s="55"/>
      <c r="E432" s="54"/>
      <c r="F432" s="54"/>
      <c r="G432" s="54"/>
      <c r="H432" s="54"/>
      <c r="I432" s="55"/>
      <c r="J432" s="7"/>
    </row>
    <row r="433" spans="1:10" ht="45" x14ac:dyDescent="0.25">
      <c r="A433" s="2">
        <v>235</v>
      </c>
      <c r="B433" s="2">
        <v>206.01</v>
      </c>
      <c r="C433" s="2" t="s">
        <v>27</v>
      </c>
      <c r="D433" s="5" t="s">
        <v>28</v>
      </c>
      <c r="E433" s="2">
        <v>10</v>
      </c>
      <c r="F433" s="2">
        <v>100</v>
      </c>
      <c r="G433" s="2">
        <v>100</v>
      </c>
      <c r="H433" s="2">
        <v>0</v>
      </c>
      <c r="I433" s="5" t="s">
        <v>301</v>
      </c>
      <c r="J433" s="8">
        <v>1500000</v>
      </c>
    </row>
    <row r="434" spans="1:10" ht="18.75" customHeight="1" x14ac:dyDescent="0.25">
      <c r="A434" s="54">
        <v>236</v>
      </c>
      <c r="B434" s="54">
        <v>206.01</v>
      </c>
      <c r="C434" s="54" t="s">
        <v>27</v>
      </c>
      <c r="D434" s="55" t="s">
        <v>28</v>
      </c>
      <c r="E434" s="54">
        <v>10</v>
      </c>
      <c r="F434" s="54">
        <v>100</v>
      </c>
      <c r="G434" s="54">
        <v>100</v>
      </c>
      <c r="H434" s="54">
        <v>0</v>
      </c>
      <c r="I434" s="55" t="s">
        <v>302</v>
      </c>
      <c r="J434" s="6"/>
    </row>
    <row r="435" spans="1:10" ht="42.75" x14ac:dyDescent="0.25">
      <c r="A435" s="54"/>
      <c r="B435" s="54"/>
      <c r="C435" s="54"/>
      <c r="D435" s="55"/>
      <c r="E435" s="54"/>
      <c r="F435" s="54"/>
      <c r="G435" s="54"/>
      <c r="H435" s="54"/>
      <c r="I435" s="55"/>
      <c r="J435" s="7" t="s">
        <v>248</v>
      </c>
    </row>
    <row r="436" spans="1:10" x14ac:dyDescent="0.25">
      <c r="A436" s="54"/>
      <c r="B436" s="54"/>
      <c r="C436" s="54"/>
      <c r="D436" s="55"/>
      <c r="E436" s="54"/>
      <c r="F436" s="54"/>
      <c r="G436" s="54"/>
      <c r="H436" s="54"/>
      <c r="I436" s="55"/>
      <c r="J436" s="7"/>
    </row>
    <row r="437" spans="1:10" ht="45" x14ac:dyDescent="0.25">
      <c r="A437" s="2">
        <v>237</v>
      </c>
      <c r="B437" s="2">
        <v>206.01</v>
      </c>
      <c r="C437" s="2" t="s">
        <v>27</v>
      </c>
      <c r="D437" s="5" t="s">
        <v>28</v>
      </c>
      <c r="E437" s="2">
        <v>10</v>
      </c>
      <c r="F437" s="2">
        <v>100</v>
      </c>
      <c r="G437" s="2">
        <v>100</v>
      </c>
      <c r="H437" s="2">
        <v>0</v>
      </c>
      <c r="I437" s="5" t="s">
        <v>303</v>
      </c>
      <c r="J437" s="8">
        <v>100000000</v>
      </c>
    </row>
  </sheetData>
  <mergeCells count="876">
    <mergeCell ref="G11:G13"/>
    <mergeCell ref="H11:H13"/>
    <mergeCell ref="I11:I13"/>
    <mergeCell ref="G15:G17"/>
    <mergeCell ref="H15:H17"/>
    <mergeCell ref="I15:I17"/>
    <mergeCell ref="A15:A17"/>
    <mergeCell ref="B15:B17"/>
    <mergeCell ref="C15:C17"/>
    <mergeCell ref="D15:D17"/>
    <mergeCell ref="E15:E17"/>
    <mergeCell ref="F15:F17"/>
    <mergeCell ref="A11:A13"/>
    <mergeCell ref="B11:B13"/>
    <mergeCell ref="C11:C13"/>
    <mergeCell ref="D11:D13"/>
    <mergeCell ref="E11:E13"/>
    <mergeCell ref="F11:F13"/>
    <mergeCell ref="G7:G9"/>
    <mergeCell ref="H7:H9"/>
    <mergeCell ref="I7:I9"/>
    <mergeCell ref="A7:A9"/>
    <mergeCell ref="B7:B9"/>
    <mergeCell ref="C7:C9"/>
    <mergeCell ref="D7:D9"/>
    <mergeCell ref="E7:E9"/>
    <mergeCell ref="F7:F9"/>
    <mergeCell ref="G25:G27"/>
    <mergeCell ref="H25:H27"/>
    <mergeCell ref="I25:I27"/>
    <mergeCell ref="A25:A27"/>
    <mergeCell ref="B25:B27"/>
    <mergeCell ref="C25:C27"/>
    <mergeCell ref="D25:D27"/>
    <mergeCell ref="E25:E27"/>
    <mergeCell ref="F25:F27"/>
    <mergeCell ref="G19:G21"/>
    <mergeCell ref="H19:H21"/>
    <mergeCell ref="I19:I21"/>
    <mergeCell ref="A19:A21"/>
    <mergeCell ref="B19:B21"/>
    <mergeCell ref="C19:C21"/>
    <mergeCell ref="D19:D21"/>
    <mergeCell ref="E19:E21"/>
    <mergeCell ref="F19:F21"/>
    <mergeCell ref="G29:G31"/>
    <mergeCell ref="H29:H31"/>
    <mergeCell ref="I29:I31"/>
    <mergeCell ref="A29:A31"/>
    <mergeCell ref="B29:B31"/>
    <mergeCell ref="C29:C31"/>
    <mergeCell ref="D29:D31"/>
    <mergeCell ref="E29:E31"/>
    <mergeCell ref="F29:F31"/>
    <mergeCell ref="G33:G35"/>
    <mergeCell ref="H33:H35"/>
    <mergeCell ref="I33:I35"/>
    <mergeCell ref="A33:A35"/>
    <mergeCell ref="B33:B35"/>
    <mergeCell ref="C33:C35"/>
    <mergeCell ref="D33:D35"/>
    <mergeCell ref="E33:E35"/>
    <mergeCell ref="F33:F35"/>
    <mergeCell ref="G37:G39"/>
    <mergeCell ref="H37:H39"/>
    <mergeCell ref="I37:I39"/>
    <mergeCell ref="A37:A39"/>
    <mergeCell ref="B37:B39"/>
    <mergeCell ref="C37:C39"/>
    <mergeCell ref="D37:D39"/>
    <mergeCell ref="E37:E39"/>
    <mergeCell ref="F37:F39"/>
    <mergeCell ref="G41:G43"/>
    <mergeCell ref="H41:H43"/>
    <mergeCell ref="I41:I43"/>
    <mergeCell ref="A41:A43"/>
    <mergeCell ref="B41:B43"/>
    <mergeCell ref="C41:C43"/>
    <mergeCell ref="D41:D43"/>
    <mergeCell ref="E41:E43"/>
    <mergeCell ref="F41:F43"/>
    <mergeCell ref="G45:G47"/>
    <mergeCell ref="H45:H47"/>
    <mergeCell ref="I45:I47"/>
    <mergeCell ref="A45:A47"/>
    <mergeCell ref="B45:B47"/>
    <mergeCell ref="C45:C47"/>
    <mergeCell ref="D45:D47"/>
    <mergeCell ref="E45:E47"/>
    <mergeCell ref="F45:F47"/>
    <mergeCell ref="G49:G51"/>
    <mergeCell ref="H49:H51"/>
    <mergeCell ref="I49:I51"/>
    <mergeCell ref="A49:A51"/>
    <mergeCell ref="B49:B51"/>
    <mergeCell ref="C49:C51"/>
    <mergeCell ref="D49:D51"/>
    <mergeCell ref="E49:E51"/>
    <mergeCell ref="F49:F51"/>
    <mergeCell ref="G54:G56"/>
    <mergeCell ref="H54:H56"/>
    <mergeCell ref="I54:I56"/>
    <mergeCell ref="A54:A56"/>
    <mergeCell ref="B54:B56"/>
    <mergeCell ref="C54:C56"/>
    <mergeCell ref="D54:D56"/>
    <mergeCell ref="E54:E56"/>
    <mergeCell ref="F54:F56"/>
    <mergeCell ref="G58:G60"/>
    <mergeCell ref="H58:H60"/>
    <mergeCell ref="I58:I60"/>
    <mergeCell ref="A58:A60"/>
    <mergeCell ref="B58:B60"/>
    <mergeCell ref="C58:C60"/>
    <mergeCell ref="D58:D60"/>
    <mergeCell ref="E58:E60"/>
    <mergeCell ref="F58:F60"/>
    <mergeCell ref="G62:G64"/>
    <mergeCell ref="H62:H64"/>
    <mergeCell ref="I62:I64"/>
    <mergeCell ref="A62:A64"/>
    <mergeCell ref="B62:B64"/>
    <mergeCell ref="C62:C64"/>
    <mergeCell ref="D62:D64"/>
    <mergeCell ref="E62:E64"/>
    <mergeCell ref="F62:F64"/>
    <mergeCell ref="G66:G68"/>
    <mergeCell ref="H66:H68"/>
    <mergeCell ref="I66:I68"/>
    <mergeCell ref="A66:A68"/>
    <mergeCell ref="B66:B68"/>
    <mergeCell ref="C66:C68"/>
    <mergeCell ref="D66:D68"/>
    <mergeCell ref="E66:E68"/>
    <mergeCell ref="F66:F68"/>
    <mergeCell ref="G70:G72"/>
    <mergeCell ref="H70:H72"/>
    <mergeCell ref="I70:I72"/>
    <mergeCell ref="A70:A72"/>
    <mergeCell ref="B70:B72"/>
    <mergeCell ref="C70:C72"/>
    <mergeCell ref="D70:D72"/>
    <mergeCell ref="E70:E72"/>
    <mergeCell ref="F70:F72"/>
    <mergeCell ref="G74:G76"/>
    <mergeCell ref="H74:H76"/>
    <mergeCell ref="I74:I76"/>
    <mergeCell ref="A74:A76"/>
    <mergeCell ref="B74:B76"/>
    <mergeCell ref="C74:C76"/>
    <mergeCell ref="D74:D76"/>
    <mergeCell ref="E74:E76"/>
    <mergeCell ref="F74:F76"/>
    <mergeCell ref="G78:G80"/>
    <mergeCell ref="H78:H80"/>
    <mergeCell ref="I78:I80"/>
    <mergeCell ref="A78:A80"/>
    <mergeCell ref="B78:B80"/>
    <mergeCell ref="C78:C80"/>
    <mergeCell ref="D78:D80"/>
    <mergeCell ref="E78:E80"/>
    <mergeCell ref="F78:F80"/>
    <mergeCell ref="G82:G84"/>
    <mergeCell ref="H82:H84"/>
    <mergeCell ref="I82:I84"/>
    <mergeCell ref="A82:A84"/>
    <mergeCell ref="B82:B84"/>
    <mergeCell ref="C82:C84"/>
    <mergeCell ref="D82:D84"/>
    <mergeCell ref="E82:E84"/>
    <mergeCell ref="F82:F84"/>
    <mergeCell ref="G86:G88"/>
    <mergeCell ref="H86:H88"/>
    <mergeCell ref="I86:I88"/>
    <mergeCell ref="A86:A88"/>
    <mergeCell ref="B86:B88"/>
    <mergeCell ref="C86:C88"/>
    <mergeCell ref="D86:D88"/>
    <mergeCell ref="E86:E88"/>
    <mergeCell ref="F86:F88"/>
    <mergeCell ref="G90:G92"/>
    <mergeCell ref="H90:H92"/>
    <mergeCell ref="I90:I92"/>
    <mergeCell ref="A90:A92"/>
    <mergeCell ref="B90:B92"/>
    <mergeCell ref="C90:C92"/>
    <mergeCell ref="D90:D92"/>
    <mergeCell ref="E90:E92"/>
    <mergeCell ref="F90:F92"/>
    <mergeCell ref="G94:G96"/>
    <mergeCell ref="H94:H96"/>
    <mergeCell ref="I94:I96"/>
    <mergeCell ref="A94:A96"/>
    <mergeCell ref="B94:B96"/>
    <mergeCell ref="C94:C96"/>
    <mergeCell ref="D94:D96"/>
    <mergeCell ref="E94:E96"/>
    <mergeCell ref="F94:F96"/>
    <mergeCell ref="G98:G100"/>
    <mergeCell ref="H98:H100"/>
    <mergeCell ref="I98:I100"/>
    <mergeCell ref="A98:A100"/>
    <mergeCell ref="B98:B100"/>
    <mergeCell ref="C98:C100"/>
    <mergeCell ref="D98:D100"/>
    <mergeCell ref="E98:E100"/>
    <mergeCell ref="F98:F100"/>
    <mergeCell ref="G105:G107"/>
    <mergeCell ref="H105:H107"/>
    <mergeCell ref="I105:I107"/>
    <mergeCell ref="A105:A107"/>
    <mergeCell ref="B105:B107"/>
    <mergeCell ref="C105:C107"/>
    <mergeCell ref="D105:D107"/>
    <mergeCell ref="E105:E107"/>
    <mergeCell ref="F105:F107"/>
    <mergeCell ref="G109:G111"/>
    <mergeCell ref="H109:H111"/>
    <mergeCell ref="I109:I111"/>
    <mergeCell ref="A109:A111"/>
    <mergeCell ref="B109:B111"/>
    <mergeCell ref="C109:C111"/>
    <mergeCell ref="D109:D111"/>
    <mergeCell ref="E109:E111"/>
    <mergeCell ref="F109:F111"/>
    <mergeCell ref="G113:G115"/>
    <mergeCell ref="H113:H115"/>
    <mergeCell ref="I113:I115"/>
    <mergeCell ref="A113:A115"/>
    <mergeCell ref="B113:B115"/>
    <mergeCell ref="C113:C115"/>
    <mergeCell ref="D113:D115"/>
    <mergeCell ref="E113:E115"/>
    <mergeCell ref="F113:F115"/>
    <mergeCell ref="G117:G119"/>
    <mergeCell ref="H117:H119"/>
    <mergeCell ref="I117:I119"/>
    <mergeCell ref="A117:A119"/>
    <mergeCell ref="B117:B119"/>
    <mergeCell ref="C117:C119"/>
    <mergeCell ref="D117:D119"/>
    <mergeCell ref="E117:E119"/>
    <mergeCell ref="F117:F119"/>
    <mergeCell ref="G121:G123"/>
    <mergeCell ref="H121:H123"/>
    <mergeCell ref="I121:I123"/>
    <mergeCell ref="A121:A123"/>
    <mergeCell ref="B121:B123"/>
    <mergeCell ref="C121:C123"/>
    <mergeCell ref="D121:D123"/>
    <mergeCell ref="E121:E123"/>
    <mergeCell ref="F121:F123"/>
    <mergeCell ref="G125:G127"/>
    <mergeCell ref="H125:H127"/>
    <mergeCell ref="I125:I127"/>
    <mergeCell ref="A125:A127"/>
    <mergeCell ref="B125:B127"/>
    <mergeCell ref="C125:C127"/>
    <mergeCell ref="D125:D127"/>
    <mergeCell ref="E125:E127"/>
    <mergeCell ref="F125:F127"/>
    <mergeCell ref="G133:G135"/>
    <mergeCell ref="H133:H135"/>
    <mergeCell ref="I133:I135"/>
    <mergeCell ref="A133:A135"/>
    <mergeCell ref="B133:B135"/>
    <mergeCell ref="C133:C135"/>
    <mergeCell ref="D133:D135"/>
    <mergeCell ref="E133:E135"/>
    <mergeCell ref="F133:F135"/>
    <mergeCell ref="G142:G144"/>
    <mergeCell ref="H142:H144"/>
    <mergeCell ref="I142:I144"/>
    <mergeCell ref="A142:A144"/>
    <mergeCell ref="B142:B144"/>
    <mergeCell ref="C142:C144"/>
    <mergeCell ref="D142:D144"/>
    <mergeCell ref="E142:E144"/>
    <mergeCell ref="F142:F144"/>
    <mergeCell ref="G146:G148"/>
    <mergeCell ref="H146:H148"/>
    <mergeCell ref="I146:I148"/>
    <mergeCell ref="A146:A148"/>
    <mergeCell ref="B146:B148"/>
    <mergeCell ref="C146:C148"/>
    <mergeCell ref="D146:D148"/>
    <mergeCell ref="E146:E148"/>
    <mergeCell ref="F146:F148"/>
    <mergeCell ref="G150:G152"/>
    <mergeCell ref="H150:H152"/>
    <mergeCell ref="I150:I152"/>
    <mergeCell ref="A150:A152"/>
    <mergeCell ref="B150:B152"/>
    <mergeCell ref="C150:C152"/>
    <mergeCell ref="D150:D152"/>
    <mergeCell ref="E150:E152"/>
    <mergeCell ref="F150:F152"/>
    <mergeCell ref="G154:G156"/>
    <mergeCell ref="H154:H156"/>
    <mergeCell ref="I154:I156"/>
    <mergeCell ref="A154:A156"/>
    <mergeCell ref="B154:B156"/>
    <mergeCell ref="C154:C156"/>
    <mergeCell ref="D154:D156"/>
    <mergeCell ref="E154:E156"/>
    <mergeCell ref="F154:F156"/>
    <mergeCell ref="G158:G160"/>
    <mergeCell ref="H158:H160"/>
    <mergeCell ref="I158:I160"/>
    <mergeCell ref="A158:A160"/>
    <mergeCell ref="B158:B160"/>
    <mergeCell ref="C158:C160"/>
    <mergeCell ref="D158:D160"/>
    <mergeCell ref="E158:E160"/>
    <mergeCell ref="F158:F160"/>
    <mergeCell ref="G164:G166"/>
    <mergeCell ref="H164:H166"/>
    <mergeCell ref="I164:I166"/>
    <mergeCell ref="A164:A166"/>
    <mergeCell ref="B164:B166"/>
    <mergeCell ref="C164:C166"/>
    <mergeCell ref="D164:D166"/>
    <mergeCell ref="E164:E166"/>
    <mergeCell ref="F164:F166"/>
    <mergeCell ref="G171:G173"/>
    <mergeCell ref="H171:H173"/>
    <mergeCell ref="I171:I173"/>
    <mergeCell ref="A171:A173"/>
    <mergeCell ref="B171:B173"/>
    <mergeCell ref="C171:C173"/>
    <mergeCell ref="D171:D173"/>
    <mergeCell ref="E171:E173"/>
    <mergeCell ref="F171:F173"/>
    <mergeCell ref="G180:G182"/>
    <mergeCell ref="H180:H182"/>
    <mergeCell ref="I180:I182"/>
    <mergeCell ref="A180:A182"/>
    <mergeCell ref="B180:B182"/>
    <mergeCell ref="C180:C182"/>
    <mergeCell ref="D180:D182"/>
    <mergeCell ref="E180:E182"/>
    <mergeCell ref="F180:F182"/>
    <mergeCell ref="G186:G188"/>
    <mergeCell ref="H186:H188"/>
    <mergeCell ref="I186:I188"/>
    <mergeCell ref="A186:A188"/>
    <mergeCell ref="B186:B188"/>
    <mergeCell ref="C186:C188"/>
    <mergeCell ref="D186:D188"/>
    <mergeCell ref="E186:E188"/>
    <mergeCell ref="F186:F188"/>
    <mergeCell ref="G190:G192"/>
    <mergeCell ref="H190:H192"/>
    <mergeCell ref="I190:I192"/>
    <mergeCell ref="A190:A192"/>
    <mergeCell ref="B190:B192"/>
    <mergeCell ref="C190:C192"/>
    <mergeCell ref="D190:D192"/>
    <mergeCell ref="E190:E192"/>
    <mergeCell ref="F190:F192"/>
    <mergeCell ref="G194:G196"/>
    <mergeCell ref="H194:H196"/>
    <mergeCell ref="I194:I196"/>
    <mergeCell ref="A194:A196"/>
    <mergeCell ref="B194:B196"/>
    <mergeCell ref="C194:C196"/>
    <mergeCell ref="D194:D196"/>
    <mergeCell ref="E194:E196"/>
    <mergeCell ref="F194:F196"/>
    <mergeCell ref="G198:G200"/>
    <mergeCell ref="H198:H200"/>
    <mergeCell ref="I198:I200"/>
    <mergeCell ref="A198:A200"/>
    <mergeCell ref="B198:B200"/>
    <mergeCell ref="C198:C200"/>
    <mergeCell ref="D198:D200"/>
    <mergeCell ref="E198:E200"/>
    <mergeCell ref="F198:F200"/>
    <mergeCell ref="G202:G204"/>
    <mergeCell ref="H202:H204"/>
    <mergeCell ref="I202:I204"/>
    <mergeCell ref="A202:A204"/>
    <mergeCell ref="B202:B204"/>
    <mergeCell ref="C202:C204"/>
    <mergeCell ref="D202:D204"/>
    <mergeCell ref="E202:E204"/>
    <mergeCell ref="F202:F204"/>
    <mergeCell ref="G206:G208"/>
    <mergeCell ref="H206:H208"/>
    <mergeCell ref="I206:I208"/>
    <mergeCell ref="A206:A208"/>
    <mergeCell ref="B206:B208"/>
    <mergeCell ref="C206:C208"/>
    <mergeCell ref="D206:D208"/>
    <mergeCell ref="E206:E208"/>
    <mergeCell ref="F206:F208"/>
    <mergeCell ref="G210:G212"/>
    <mergeCell ref="H210:H212"/>
    <mergeCell ref="I210:I212"/>
    <mergeCell ref="A210:A212"/>
    <mergeCell ref="B210:B212"/>
    <mergeCell ref="C210:C212"/>
    <mergeCell ref="D210:D212"/>
    <mergeCell ref="E210:E212"/>
    <mergeCell ref="F210:F212"/>
    <mergeCell ref="G214:G216"/>
    <mergeCell ref="H214:H216"/>
    <mergeCell ref="I214:I216"/>
    <mergeCell ref="A214:A216"/>
    <mergeCell ref="B214:B216"/>
    <mergeCell ref="C214:C216"/>
    <mergeCell ref="D214:D216"/>
    <mergeCell ref="E214:E216"/>
    <mergeCell ref="F214:F216"/>
    <mergeCell ref="G218:G220"/>
    <mergeCell ref="H218:H220"/>
    <mergeCell ref="I218:I220"/>
    <mergeCell ref="A218:A220"/>
    <mergeCell ref="B218:B220"/>
    <mergeCell ref="C218:C220"/>
    <mergeCell ref="D218:D220"/>
    <mergeCell ref="E218:E220"/>
    <mergeCell ref="F218:F220"/>
    <mergeCell ref="G222:G224"/>
    <mergeCell ref="H222:H224"/>
    <mergeCell ref="I222:I224"/>
    <mergeCell ref="A222:A224"/>
    <mergeCell ref="B222:B224"/>
    <mergeCell ref="C222:C224"/>
    <mergeCell ref="D222:D224"/>
    <mergeCell ref="E222:E224"/>
    <mergeCell ref="F222:F224"/>
    <mergeCell ref="G226:G228"/>
    <mergeCell ref="H226:H228"/>
    <mergeCell ref="I226:I228"/>
    <mergeCell ref="A226:A228"/>
    <mergeCell ref="B226:B228"/>
    <mergeCell ref="C226:C228"/>
    <mergeCell ref="D226:D228"/>
    <mergeCell ref="E226:E228"/>
    <mergeCell ref="F226:F228"/>
    <mergeCell ref="G230:G232"/>
    <mergeCell ref="H230:H232"/>
    <mergeCell ref="I230:I232"/>
    <mergeCell ref="A230:A232"/>
    <mergeCell ref="B230:B232"/>
    <mergeCell ref="C230:C232"/>
    <mergeCell ref="D230:D232"/>
    <mergeCell ref="E230:E232"/>
    <mergeCell ref="F230:F232"/>
    <mergeCell ref="G234:G236"/>
    <mergeCell ref="H234:H236"/>
    <mergeCell ref="I234:I236"/>
    <mergeCell ref="A234:A236"/>
    <mergeCell ref="B234:B236"/>
    <mergeCell ref="C234:C236"/>
    <mergeCell ref="D234:D236"/>
    <mergeCell ref="E234:E236"/>
    <mergeCell ref="F234:F236"/>
    <mergeCell ref="G238:G240"/>
    <mergeCell ref="H238:H240"/>
    <mergeCell ref="I238:I240"/>
    <mergeCell ref="A238:A240"/>
    <mergeCell ref="B238:B240"/>
    <mergeCell ref="C238:C240"/>
    <mergeCell ref="D238:D240"/>
    <mergeCell ref="E238:E240"/>
    <mergeCell ref="F238:F240"/>
    <mergeCell ref="G242:G244"/>
    <mergeCell ref="H242:H244"/>
    <mergeCell ref="I242:I244"/>
    <mergeCell ref="A242:A244"/>
    <mergeCell ref="B242:B244"/>
    <mergeCell ref="C242:C244"/>
    <mergeCell ref="D242:D244"/>
    <mergeCell ref="E242:E244"/>
    <mergeCell ref="F242:F244"/>
    <mergeCell ref="G246:G248"/>
    <mergeCell ref="H246:H248"/>
    <mergeCell ref="I246:I248"/>
    <mergeCell ref="A246:A248"/>
    <mergeCell ref="B246:B248"/>
    <mergeCell ref="C246:C248"/>
    <mergeCell ref="D246:D248"/>
    <mergeCell ref="E246:E248"/>
    <mergeCell ref="F246:F248"/>
    <mergeCell ref="G250:G252"/>
    <mergeCell ref="H250:H252"/>
    <mergeCell ref="I250:I252"/>
    <mergeCell ref="A250:A252"/>
    <mergeCell ref="B250:B252"/>
    <mergeCell ref="C250:C252"/>
    <mergeCell ref="D250:D252"/>
    <mergeCell ref="E250:E252"/>
    <mergeCell ref="F250:F252"/>
    <mergeCell ref="G254:G256"/>
    <mergeCell ref="H254:H256"/>
    <mergeCell ref="I254:I256"/>
    <mergeCell ref="A254:A256"/>
    <mergeCell ref="B254:B256"/>
    <mergeCell ref="C254:C256"/>
    <mergeCell ref="D254:D256"/>
    <mergeCell ref="E254:E256"/>
    <mergeCell ref="F254:F256"/>
    <mergeCell ref="G258:G260"/>
    <mergeCell ref="H258:H260"/>
    <mergeCell ref="I258:I260"/>
    <mergeCell ref="A258:A260"/>
    <mergeCell ref="B258:B260"/>
    <mergeCell ref="C258:C260"/>
    <mergeCell ref="D258:D260"/>
    <mergeCell ref="E258:E260"/>
    <mergeCell ref="F258:F260"/>
    <mergeCell ref="G266:G268"/>
    <mergeCell ref="H266:H268"/>
    <mergeCell ref="I266:I268"/>
    <mergeCell ref="A266:A268"/>
    <mergeCell ref="B266:B268"/>
    <mergeCell ref="C266:C268"/>
    <mergeCell ref="D266:D268"/>
    <mergeCell ref="E266:E268"/>
    <mergeCell ref="F266:F268"/>
    <mergeCell ref="G272:G274"/>
    <mergeCell ref="H272:H274"/>
    <mergeCell ref="I272:I274"/>
    <mergeCell ref="A272:A274"/>
    <mergeCell ref="B272:B274"/>
    <mergeCell ref="C272:C274"/>
    <mergeCell ref="D272:D274"/>
    <mergeCell ref="E272:E274"/>
    <mergeCell ref="F272:F274"/>
    <mergeCell ref="G278:G280"/>
    <mergeCell ref="H278:H280"/>
    <mergeCell ref="I278:I280"/>
    <mergeCell ref="A278:A280"/>
    <mergeCell ref="B278:B280"/>
    <mergeCell ref="C278:C280"/>
    <mergeCell ref="D278:D280"/>
    <mergeCell ref="E278:E280"/>
    <mergeCell ref="F278:F280"/>
    <mergeCell ref="G282:G284"/>
    <mergeCell ref="H282:H284"/>
    <mergeCell ref="I282:I284"/>
    <mergeCell ref="A282:A284"/>
    <mergeCell ref="B282:B284"/>
    <mergeCell ref="C282:C284"/>
    <mergeCell ref="D282:D284"/>
    <mergeCell ref="E282:E284"/>
    <mergeCell ref="F282:F284"/>
    <mergeCell ref="G290:G292"/>
    <mergeCell ref="H290:H292"/>
    <mergeCell ref="I290:I292"/>
    <mergeCell ref="A290:A292"/>
    <mergeCell ref="B290:B292"/>
    <mergeCell ref="C290:C292"/>
    <mergeCell ref="D290:D292"/>
    <mergeCell ref="E290:E292"/>
    <mergeCell ref="F290:F292"/>
    <mergeCell ref="G296:G298"/>
    <mergeCell ref="H296:H298"/>
    <mergeCell ref="I296:I298"/>
    <mergeCell ref="A296:A298"/>
    <mergeCell ref="B296:B298"/>
    <mergeCell ref="C296:C298"/>
    <mergeCell ref="D296:D298"/>
    <mergeCell ref="E296:E298"/>
    <mergeCell ref="F296:F298"/>
    <mergeCell ref="G300:G302"/>
    <mergeCell ref="H300:H302"/>
    <mergeCell ref="I300:I302"/>
    <mergeCell ref="A300:A302"/>
    <mergeCell ref="B300:B302"/>
    <mergeCell ref="C300:C302"/>
    <mergeCell ref="D300:D302"/>
    <mergeCell ref="E300:E302"/>
    <mergeCell ref="F300:F302"/>
    <mergeCell ref="G304:G306"/>
    <mergeCell ref="H304:H306"/>
    <mergeCell ref="I304:I306"/>
    <mergeCell ref="A304:A306"/>
    <mergeCell ref="B304:B306"/>
    <mergeCell ref="C304:C306"/>
    <mergeCell ref="D304:D306"/>
    <mergeCell ref="E304:E306"/>
    <mergeCell ref="F304:F306"/>
    <mergeCell ref="G308:G310"/>
    <mergeCell ref="H308:H310"/>
    <mergeCell ref="I308:I310"/>
    <mergeCell ref="A308:A310"/>
    <mergeCell ref="B308:B310"/>
    <mergeCell ref="C308:C310"/>
    <mergeCell ref="D308:D310"/>
    <mergeCell ref="E308:E310"/>
    <mergeCell ref="F308:F310"/>
    <mergeCell ref="G312:G314"/>
    <mergeCell ref="H312:H314"/>
    <mergeCell ref="I312:I314"/>
    <mergeCell ref="A312:A314"/>
    <mergeCell ref="B312:B314"/>
    <mergeCell ref="C312:C314"/>
    <mergeCell ref="D312:D314"/>
    <mergeCell ref="E312:E314"/>
    <mergeCell ref="F312:F314"/>
    <mergeCell ref="G316:G318"/>
    <mergeCell ref="H316:H318"/>
    <mergeCell ref="I316:I318"/>
    <mergeCell ref="A316:A318"/>
    <mergeCell ref="B316:B318"/>
    <mergeCell ref="C316:C318"/>
    <mergeCell ref="D316:D318"/>
    <mergeCell ref="E316:E318"/>
    <mergeCell ref="F316:F318"/>
    <mergeCell ref="G320:G322"/>
    <mergeCell ref="H320:H322"/>
    <mergeCell ref="I320:I322"/>
    <mergeCell ref="A320:A322"/>
    <mergeCell ref="B320:B322"/>
    <mergeCell ref="C320:C322"/>
    <mergeCell ref="D320:D322"/>
    <mergeCell ref="E320:E322"/>
    <mergeCell ref="F320:F322"/>
    <mergeCell ref="G324:G326"/>
    <mergeCell ref="H324:H326"/>
    <mergeCell ref="I324:I326"/>
    <mergeCell ref="A324:A326"/>
    <mergeCell ref="B324:B326"/>
    <mergeCell ref="C324:C326"/>
    <mergeCell ref="D324:D326"/>
    <mergeCell ref="E324:E326"/>
    <mergeCell ref="F324:F326"/>
    <mergeCell ref="G329:G331"/>
    <mergeCell ref="H329:H331"/>
    <mergeCell ref="I329:I331"/>
    <mergeCell ref="A329:A331"/>
    <mergeCell ref="B329:B331"/>
    <mergeCell ref="C329:C331"/>
    <mergeCell ref="D329:D331"/>
    <mergeCell ref="E329:E331"/>
    <mergeCell ref="F329:F331"/>
    <mergeCell ref="G333:G335"/>
    <mergeCell ref="H333:H335"/>
    <mergeCell ref="I333:I335"/>
    <mergeCell ref="A333:A335"/>
    <mergeCell ref="B333:B335"/>
    <mergeCell ref="C333:C335"/>
    <mergeCell ref="D333:D335"/>
    <mergeCell ref="E333:E335"/>
    <mergeCell ref="F333:F335"/>
    <mergeCell ref="G337:G339"/>
    <mergeCell ref="H337:H339"/>
    <mergeCell ref="I337:I339"/>
    <mergeCell ref="A337:A339"/>
    <mergeCell ref="B337:B339"/>
    <mergeCell ref="C337:C339"/>
    <mergeCell ref="D337:D339"/>
    <mergeCell ref="E337:E339"/>
    <mergeCell ref="F337:F339"/>
    <mergeCell ref="G341:G343"/>
    <mergeCell ref="H341:H343"/>
    <mergeCell ref="I341:I343"/>
    <mergeCell ref="A341:A343"/>
    <mergeCell ref="B341:B343"/>
    <mergeCell ref="C341:C343"/>
    <mergeCell ref="D341:D343"/>
    <mergeCell ref="E341:E343"/>
    <mergeCell ref="F341:F343"/>
    <mergeCell ref="G345:G347"/>
    <mergeCell ref="H345:H347"/>
    <mergeCell ref="I345:I347"/>
    <mergeCell ref="A345:A347"/>
    <mergeCell ref="B345:B347"/>
    <mergeCell ref="C345:C347"/>
    <mergeCell ref="D345:D347"/>
    <mergeCell ref="E345:E347"/>
    <mergeCell ref="F345:F347"/>
    <mergeCell ref="G349:G351"/>
    <mergeCell ref="H349:H351"/>
    <mergeCell ref="I349:I351"/>
    <mergeCell ref="A349:A351"/>
    <mergeCell ref="B349:B351"/>
    <mergeCell ref="C349:C351"/>
    <mergeCell ref="D349:D351"/>
    <mergeCell ref="E349:E351"/>
    <mergeCell ref="F349:F351"/>
    <mergeCell ref="G353:G355"/>
    <mergeCell ref="H353:H355"/>
    <mergeCell ref="I353:I355"/>
    <mergeCell ref="A353:A355"/>
    <mergeCell ref="B353:B355"/>
    <mergeCell ref="C353:C355"/>
    <mergeCell ref="D353:D355"/>
    <mergeCell ref="E353:E355"/>
    <mergeCell ref="F353:F355"/>
    <mergeCell ref="G357:G359"/>
    <mergeCell ref="H357:H359"/>
    <mergeCell ref="I357:I359"/>
    <mergeCell ref="A357:A359"/>
    <mergeCell ref="B357:B359"/>
    <mergeCell ref="C357:C359"/>
    <mergeCell ref="D357:D359"/>
    <mergeCell ref="E357:E359"/>
    <mergeCell ref="F357:F359"/>
    <mergeCell ref="G361:G363"/>
    <mergeCell ref="H361:H363"/>
    <mergeCell ref="I361:I363"/>
    <mergeCell ref="A361:A363"/>
    <mergeCell ref="B361:B363"/>
    <mergeCell ref="C361:C363"/>
    <mergeCell ref="D361:D363"/>
    <mergeCell ref="E361:E363"/>
    <mergeCell ref="F361:F363"/>
    <mergeCell ref="G365:G367"/>
    <mergeCell ref="H365:H367"/>
    <mergeCell ref="I365:I367"/>
    <mergeCell ref="A365:A367"/>
    <mergeCell ref="B365:B367"/>
    <mergeCell ref="C365:C367"/>
    <mergeCell ref="D365:D367"/>
    <mergeCell ref="E365:E367"/>
    <mergeCell ref="F365:F367"/>
    <mergeCell ref="G369:G371"/>
    <mergeCell ref="H369:H371"/>
    <mergeCell ref="I369:I371"/>
    <mergeCell ref="A369:A371"/>
    <mergeCell ref="B369:B371"/>
    <mergeCell ref="C369:C371"/>
    <mergeCell ref="D369:D371"/>
    <mergeCell ref="E369:E371"/>
    <mergeCell ref="F369:F371"/>
    <mergeCell ref="G373:G375"/>
    <mergeCell ref="H373:H375"/>
    <mergeCell ref="I373:I375"/>
    <mergeCell ref="A373:A375"/>
    <mergeCell ref="B373:B375"/>
    <mergeCell ref="C373:C375"/>
    <mergeCell ref="D373:D375"/>
    <mergeCell ref="E373:E375"/>
    <mergeCell ref="F373:F375"/>
    <mergeCell ref="G377:G379"/>
    <mergeCell ref="H377:H379"/>
    <mergeCell ref="I377:I379"/>
    <mergeCell ref="A377:A379"/>
    <mergeCell ref="B377:B379"/>
    <mergeCell ref="C377:C379"/>
    <mergeCell ref="D377:D379"/>
    <mergeCell ref="E377:E379"/>
    <mergeCell ref="F377:F379"/>
    <mergeCell ref="G381:G383"/>
    <mergeCell ref="H381:H383"/>
    <mergeCell ref="I381:I383"/>
    <mergeCell ref="A381:A383"/>
    <mergeCell ref="B381:B383"/>
    <mergeCell ref="C381:C383"/>
    <mergeCell ref="D381:D383"/>
    <mergeCell ref="E381:E383"/>
    <mergeCell ref="F381:F383"/>
    <mergeCell ref="G385:G387"/>
    <mergeCell ref="H385:H387"/>
    <mergeCell ref="I385:I387"/>
    <mergeCell ref="A385:A387"/>
    <mergeCell ref="B385:B387"/>
    <mergeCell ref="C385:C387"/>
    <mergeCell ref="D385:D387"/>
    <mergeCell ref="E385:E387"/>
    <mergeCell ref="F385:F387"/>
    <mergeCell ref="G389:G391"/>
    <mergeCell ref="H389:H391"/>
    <mergeCell ref="I389:I391"/>
    <mergeCell ref="A389:A391"/>
    <mergeCell ref="B389:B391"/>
    <mergeCell ref="C389:C391"/>
    <mergeCell ref="D389:D391"/>
    <mergeCell ref="E389:E391"/>
    <mergeCell ref="F389:F391"/>
    <mergeCell ref="G393:G395"/>
    <mergeCell ref="H393:H395"/>
    <mergeCell ref="I393:I395"/>
    <mergeCell ref="A393:A395"/>
    <mergeCell ref="B393:B395"/>
    <mergeCell ref="C393:C395"/>
    <mergeCell ref="D393:D395"/>
    <mergeCell ref="E393:E395"/>
    <mergeCell ref="F393:F395"/>
    <mergeCell ref="G397:G399"/>
    <mergeCell ref="H397:H399"/>
    <mergeCell ref="I397:I399"/>
    <mergeCell ref="A397:A399"/>
    <mergeCell ref="B397:B399"/>
    <mergeCell ref="C397:C399"/>
    <mergeCell ref="D397:D399"/>
    <mergeCell ref="E397:E399"/>
    <mergeCell ref="F397:F399"/>
    <mergeCell ref="G401:G403"/>
    <mergeCell ref="H401:H403"/>
    <mergeCell ref="I401:I403"/>
    <mergeCell ref="A401:A403"/>
    <mergeCell ref="B401:B403"/>
    <mergeCell ref="C401:C403"/>
    <mergeCell ref="D401:D403"/>
    <mergeCell ref="E401:E403"/>
    <mergeCell ref="F401:F403"/>
    <mergeCell ref="G405:G407"/>
    <mergeCell ref="H405:H407"/>
    <mergeCell ref="I405:I407"/>
    <mergeCell ref="A405:A407"/>
    <mergeCell ref="B405:B407"/>
    <mergeCell ref="C405:C407"/>
    <mergeCell ref="D405:D407"/>
    <mergeCell ref="E405:E407"/>
    <mergeCell ref="F405:F407"/>
    <mergeCell ref="G409:G411"/>
    <mergeCell ref="H409:H411"/>
    <mergeCell ref="I409:I411"/>
    <mergeCell ref="A409:A411"/>
    <mergeCell ref="B409:B411"/>
    <mergeCell ref="C409:C411"/>
    <mergeCell ref="D409:D411"/>
    <mergeCell ref="E409:E411"/>
    <mergeCell ref="F409:F411"/>
    <mergeCell ref="G413:G415"/>
    <mergeCell ref="H413:H415"/>
    <mergeCell ref="I413:I415"/>
    <mergeCell ref="A413:A415"/>
    <mergeCell ref="B413:B415"/>
    <mergeCell ref="C413:C415"/>
    <mergeCell ref="D413:D415"/>
    <mergeCell ref="E413:E415"/>
    <mergeCell ref="F413:F415"/>
    <mergeCell ref="G417:G419"/>
    <mergeCell ref="H417:H419"/>
    <mergeCell ref="I417:I419"/>
    <mergeCell ref="A417:A419"/>
    <mergeCell ref="B417:B419"/>
    <mergeCell ref="C417:C419"/>
    <mergeCell ref="D417:D419"/>
    <mergeCell ref="E417:E419"/>
    <mergeCell ref="F417:F419"/>
    <mergeCell ref="A426:A428"/>
    <mergeCell ref="B426:B428"/>
    <mergeCell ref="C426:C428"/>
    <mergeCell ref="D426:D428"/>
    <mergeCell ref="E426:E428"/>
    <mergeCell ref="F426:F428"/>
    <mergeCell ref="G421:G423"/>
    <mergeCell ref="H421:H423"/>
    <mergeCell ref="I421:I423"/>
    <mergeCell ref="A421:A423"/>
    <mergeCell ref="B421:B423"/>
    <mergeCell ref="C421:C423"/>
    <mergeCell ref="D421:D423"/>
    <mergeCell ref="E421:E423"/>
    <mergeCell ref="F421:F423"/>
    <mergeCell ref="A1:J1"/>
    <mergeCell ref="A3:J3"/>
    <mergeCell ref="A2:J2"/>
    <mergeCell ref="G434:G436"/>
    <mergeCell ref="H434:H436"/>
    <mergeCell ref="I434:I436"/>
    <mergeCell ref="A434:A436"/>
    <mergeCell ref="B434:B436"/>
    <mergeCell ref="C434:C436"/>
    <mergeCell ref="D434:D436"/>
    <mergeCell ref="E434:E436"/>
    <mergeCell ref="F434:F436"/>
    <mergeCell ref="G430:G432"/>
    <mergeCell ref="H430:H432"/>
    <mergeCell ref="I430:I432"/>
    <mergeCell ref="A430:A432"/>
    <mergeCell ref="B430:B432"/>
    <mergeCell ref="C430:C432"/>
    <mergeCell ref="D430:D432"/>
    <mergeCell ref="E430:E432"/>
    <mergeCell ref="F430:F432"/>
    <mergeCell ref="G426:G428"/>
    <mergeCell ref="H426:H428"/>
    <mergeCell ref="I426:I428"/>
  </mergeCells>
  <pageMargins left="1.1023622047244095" right="1.1023622047244095" top="0.74803149606299213" bottom="0.74803149606299213" header="0.31496062992125984" footer="0.31496062992125984"/>
  <pageSetup scale="70" orientation="landscape" r:id="rId1"/>
  <headerFooter>
    <oddFooter>&amp;LF-DAF-PRE-000&amp;C&amp;P de &amp;N
Documento confidencial. La distribución de este documento debe ser autorizado por el INAIPI &amp;RFecha de Impresión:
&amp;D&amp;T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5"/>
  <sheetViews>
    <sheetView showGridLines="0" tabSelected="1" zoomScaleNormal="100" zoomScaleSheetLayoutView="70" workbookViewId="0">
      <selection activeCell="D7" sqref="D7"/>
    </sheetView>
  </sheetViews>
  <sheetFormatPr baseColWidth="10" defaultRowHeight="15.75" x14ac:dyDescent="0.25"/>
  <cols>
    <col min="1" max="1" width="19.42578125" style="22" customWidth="1"/>
    <col min="2" max="2" width="20.7109375" style="11" customWidth="1"/>
    <col min="3" max="3" width="22.85546875" style="11" customWidth="1"/>
    <col min="4" max="4" width="60.85546875" style="11" customWidth="1"/>
    <col min="5" max="5" width="28.7109375" style="23" customWidth="1"/>
    <col min="6" max="6" width="17.85546875" style="24" bestFit="1" customWidth="1"/>
    <col min="7" max="16384" width="11.42578125" style="11"/>
  </cols>
  <sheetData>
    <row r="1" spans="1:13" s="35" customFormat="1" ht="18.75" x14ac:dyDescent="0.25">
      <c r="A1" s="56" t="s">
        <v>775</v>
      </c>
      <c r="B1" s="57"/>
      <c r="C1" s="57"/>
      <c r="D1" s="57"/>
      <c r="E1" s="58"/>
      <c r="F1" s="36"/>
      <c r="G1" s="36"/>
      <c r="H1" s="36"/>
      <c r="I1" s="36"/>
      <c r="J1" s="36"/>
      <c r="K1" s="36"/>
      <c r="L1" s="36"/>
      <c r="M1" s="36"/>
    </row>
    <row r="2" spans="1:13" s="35" customFormat="1" ht="16.5" customHeight="1" x14ac:dyDescent="0.25">
      <c r="A2" s="59" t="s">
        <v>788</v>
      </c>
      <c r="B2" s="53"/>
      <c r="C2" s="53"/>
      <c r="D2" s="53"/>
      <c r="E2" s="60"/>
      <c r="F2" s="33"/>
      <c r="G2" s="33"/>
      <c r="H2" s="33"/>
      <c r="I2" s="33"/>
      <c r="J2" s="33"/>
      <c r="K2" s="33"/>
      <c r="L2" s="33"/>
      <c r="M2" s="33"/>
    </row>
    <row r="3" spans="1:13" s="35" customFormat="1" ht="16.5" customHeight="1" x14ac:dyDescent="0.25">
      <c r="A3" s="61" t="s">
        <v>776</v>
      </c>
      <c r="B3" s="62"/>
      <c r="C3" s="62"/>
      <c r="D3" s="62"/>
      <c r="E3" s="63"/>
      <c r="F3" s="33"/>
      <c r="G3" s="33"/>
      <c r="H3" s="33"/>
      <c r="I3" s="33"/>
      <c r="J3" s="33"/>
      <c r="K3" s="33"/>
      <c r="L3" s="33"/>
      <c r="M3" s="33"/>
    </row>
    <row r="4" spans="1:13" s="35" customFormat="1" ht="15.75" customHeight="1" x14ac:dyDescent="0.25">
      <c r="F4" s="34"/>
      <c r="G4" s="34"/>
      <c r="H4" s="34"/>
      <c r="I4" s="34"/>
      <c r="J4" s="34"/>
      <c r="K4" s="34"/>
      <c r="L4" s="34"/>
      <c r="M4" s="34"/>
    </row>
    <row r="5" spans="1:13" ht="51" customHeight="1" x14ac:dyDescent="0.25">
      <c r="A5" s="38" t="s">
        <v>17</v>
      </c>
      <c r="B5" s="38" t="s">
        <v>18</v>
      </c>
      <c r="C5" s="38" t="s">
        <v>778</v>
      </c>
      <c r="D5" s="37" t="s">
        <v>734</v>
      </c>
      <c r="E5" s="37" t="s">
        <v>25</v>
      </c>
      <c r="F5" s="10"/>
      <c r="G5" s="9"/>
      <c r="H5" s="9"/>
      <c r="M5" s="64"/>
    </row>
    <row r="6" spans="1:13" s="15" customFormat="1" ht="18.75" x14ac:dyDescent="0.25">
      <c r="A6" s="25" t="s">
        <v>305</v>
      </c>
      <c r="B6" s="26" t="s">
        <v>304</v>
      </c>
      <c r="C6" s="26"/>
      <c r="D6" s="27" t="s">
        <v>26</v>
      </c>
      <c r="E6" s="28">
        <f>E7+E45</f>
        <v>4155483495</v>
      </c>
      <c r="F6" s="14"/>
      <c r="G6" s="9"/>
      <c r="H6" s="9"/>
      <c r="M6" s="64"/>
    </row>
    <row r="7" spans="1:13" s="15" customFormat="1" x14ac:dyDescent="0.25">
      <c r="A7" s="12" t="s">
        <v>305</v>
      </c>
      <c r="B7" s="9" t="s">
        <v>304</v>
      </c>
      <c r="C7" s="13">
        <v>2.1</v>
      </c>
      <c r="D7" s="13" t="s">
        <v>613</v>
      </c>
      <c r="E7" s="14">
        <f>E8+E23+E28+E33+E36</f>
        <v>328093921</v>
      </c>
      <c r="F7" s="10"/>
      <c r="G7" s="9"/>
      <c r="H7" s="9"/>
      <c r="M7" s="64"/>
    </row>
    <row r="8" spans="1:13" s="15" customFormat="1" x14ac:dyDescent="0.25">
      <c r="A8" s="12" t="s">
        <v>305</v>
      </c>
      <c r="B8" s="9" t="s">
        <v>304</v>
      </c>
      <c r="C8" s="13" t="s">
        <v>307</v>
      </c>
      <c r="D8" s="13" t="s">
        <v>612</v>
      </c>
      <c r="E8" s="14">
        <f>E9+E11+E15+E17+E19</f>
        <v>275420466</v>
      </c>
      <c r="F8" s="10"/>
      <c r="G8" s="9"/>
      <c r="H8" s="9"/>
      <c r="M8" s="64"/>
    </row>
    <row r="9" spans="1:13" s="15" customFormat="1" x14ac:dyDescent="0.25">
      <c r="A9" s="12" t="s">
        <v>305</v>
      </c>
      <c r="B9" s="9" t="s">
        <v>304</v>
      </c>
      <c r="C9" s="13" t="s">
        <v>306</v>
      </c>
      <c r="D9" s="13" t="s">
        <v>614</v>
      </c>
      <c r="E9" s="14">
        <f>E10</f>
        <v>246079687</v>
      </c>
      <c r="F9" s="10"/>
      <c r="G9" s="9"/>
      <c r="H9" s="9"/>
      <c r="M9" s="64"/>
    </row>
    <row r="10" spans="1:13" x14ac:dyDescent="0.25">
      <c r="A10" s="16" t="s">
        <v>305</v>
      </c>
      <c r="B10" s="17" t="s">
        <v>304</v>
      </c>
      <c r="C10" s="18" t="s">
        <v>316</v>
      </c>
      <c r="D10" s="18" t="s">
        <v>339</v>
      </c>
      <c r="E10" s="19">
        <v>246079687</v>
      </c>
      <c r="F10" s="20"/>
      <c r="G10" s="17"/>
      <c r="H10" s="17"/>
      <c r="M10" s="64"/>
    </row>
    <row r="11" spans="1:13" s="15" customFormat="1" x14ac:dyDescent="0.25">
      <c r="A11" s="12" t="s">
        <v>305</v>
      </c>
      <c r="B11" s="9" t="s">
        <v>304</v>
      </c>
      <c r="C11" s="13" t="s">
        <v>308</v>
      </c>
      <c r="D11" s="13" t="s">
        <v>615</v>
      </c>
      <c r="E11" s="14">
        <f>SUM(E12:E14)</f>
        <v>8000000</v>
      </c>
      <c r="F11" s="10"/>
      <c r="G11" s="9"/>
      <c r="H11" s="9"/>
      <c r="M11" s="64"/>
    </row>
    <row r="12" spans="1:13" x14ac:dyDescent="0.25">
      <c r="A12" s="16" t="s">
        <v>305</v>
      </c>
      <c r="B12" s="17" t="s">
        <v>304</v>
      </c>
      <c r="C12" s="18" t="s">
        <v>317</v>
      </c>
      <c r="D12" s="18" t="s">
        <v>340</v>
      </c>
      <c r="E12" s="19">
        <v>5000000</v>
      </c>
      <c r="F12" s="20"/>
      <c r="G12" s="17"/>
      <c r="H12" s="17"/>
      <c r="M12" s="64"/>
    </row>
    <row r="13" spans="1:13" x14ac:dyDescent="0.25">
      <c r="A13" s="16" t="s">
        <v>305</v>
      </c>
      <c r="B13" s="17" t="s">
        <v>304</v>
      </c>
      <c r="C13" s="18" t="s">
        <v>318</v>
      </c>
      <c r="D13" s="18" t="s">
        <v>341</v>
      </c>
      <c r="E13" s="19">
        <v>2000000</v>
      </c>
      <c r="F13" s="20"/>
      <c r="G13" s="17"/>
      <c r="H13" s="17"/>
      <c r="M13" s="64"/>
    </row>
    <row r="14" spans="1:13" x14ac:dyDescent="0.25">
      <c r="A14" s="16" t="s">
        <v>305</v>
      </c>
      <c r="B14" s="17" t="s">
        <v>304</v>
      </c>
      <c r="C14" s="18" t="s">
        <v>319</v>
      </c>
      <c r="D14" s="18" t="s">
        <v>342</v>
      </c>
      <c r="E14" s="19">
        <v>1000000</v>
      </c>
      <c r="F14" s="20"/>
      <c r="G14" s="17"/>
      <c r="H14" s="17"/>
      <c r="M14" s="64"/>
    </row>
    <row r="15" spans="1:13" s="15" customFormat="1" x14ac:dyDescent="0.25">
      <c r="A15" s="12" t="s">
        <v>305</v>
      </c>
      <c r="B15" s="9" t="s">
        <v>304</v>
      </c>
      <c r="C15" s="13" t="s">
        <v>309</v>
      </c>
      <c r="D15" s="13" t="s">
        <v>616</v>
      </c>
      <c r="E15" s="14">
        <f>E16</f>
        <v>153606</v>
      </c>
      <c r="F15" s="10"/>
      <c r="G15" s="9"/>
      <c r="H15" s="9"/>
      <c r="M15" s="64"/>
    </row>
    <row r="16" spans="1:13" x14ac:dyDescent="0.25">
      <c r="A16" s="16" t="s">
        <v>305</v>
      </c>
      <c r="B16" s="17" t="s">
        <v>304</v>
      </c>
      <c r="C16" s="18" t="s">
        <v>320</v>
      </c>
      <c r="D16" s="18" t="s">
        <v>343</v>
      </c>
      <c r="E16" s="19">
        <v>153606</v>
      </c>
      <c r="F16" s="20"/>
      <c r="G16" s="17"/>
      <c r="H16" s="17"/>
      <c r="M16" s="64"/>
    </row>
    <row r="17" spans="1:13" s="15" customFormat="1" x14ac:dyDescent="0.25">
      <c r="A17" s="12" t="s">
        <v>305</v>
      </c>
      <c r="B17" s="9" t="s">
        <v>304</v>
      </c>
      <c r="C17" s="13" t="s">
        <v>310</v>
      </c>
      <c r="D17" s="13" t="s">
        <v>344</v>
      </c>
      <c r="E17" s="14">
        <f>E18</f>
        <v>20506641</v>
      </c>
      <c r="F17" s="10"/>
      <c r="G17" s="9"/>
      <c r="H17" s="9"/>
      <c r="M17" s="64"/>
    </row>
    <row r="18" spans="1:13" x14ac:dyDescent="0.25">
      <c r="A18" s="16" t="s">
        <v>305</v>
      </c>
      <c r="B18" s="17" t="s">
        <v>304</v>
      </c>
      <c r="C18" s="18" t="s">
        <v>321</v>
      </c>
      <c r="D18" s="18" t="s">
        <v>344</v>
      </c>
      <c r="E18" s="19">
        <v>20506641</v>
      </c>
      <c r="F18" s="20"/>
      <c r="G18" s="17"/>
      <c r="H18" s="17"/>
      <c r="M18" s="64"/>
    </row>
    <row r="19" spans="1:13" s="15" customFormat="1" x14ac:dyDescent="0.25">
      <c r="A19" s="12" t="s">
        <v>305</v>
      </c>
      <c r="B19" s="9" t="s">
        <v>304</v>
      </c>
      <c r="C19" s="13" t="s">
        <v>311</v>
      </c>
      <c r="D19" s="13" t="s">
        <v>345</v>
      </c>
      <c r="E19" s="14">
        <f>SUM(E20:E22)</f>
        <v>680532</v>
      </c>
      <c r="F19" s="10"/>
      <c r="G19" s="9"/>
      <c r="H19" s="9"/>
      <c r="M19" s="64"/>
    </row>
    <row r="20" spans="1:13" x14ac:dyDescent="0.25">
      <c r="A20" s="16" t="s">
        <v>305</v>
      </c>
      <c r="B20" s="17" t="s">
        <v>304</v>
      </c>
      <c r="C20" s="18" t="s">
        <v>322</v>
      </c>
      <c r="D20" s="18" t="s">
        <v>345</v>
      </c>
      <c r="E20" s="19">
        <v>109857</v>
      </c>
      <c r="F20" s="20"/>
      <c r="G20" s="17"/>
      <c r="H20" s="17"/>
      <c r="M20" s="64"/>
    </row>
    <row r="21" spans="1:13" x14ac:dyDescent="0.25">
      <c r="A21" s="16" t="s">
        <v>305</v>
      </c>
      <c r="B21" s="17" t="s">
        <v>304</v>
      </c>
      <c r="C21" s="18" t="s">
        <v>323</v>
      </c>
      <c r="D21" s="18" t="s">
        <v>346</v>
      </c>
      <c r="E21" s="19">
        <v>109857</v>
      </c>
      <c r="F21" s="20"/>
      <c r="G21" s="17"/>
      <c r="H21" s="17"/>
      <c r="M21" s="64"/>
    </row>
    <row r="22" spans="1:13" x14ac:dyDescent="0.25">
      <c r="A22" s="16" t="s">
        <v>305</v>
      </c>
      <c r="B22" s="17" t="s">
        <v>304</v>
      </c>
      <c r="C22" s="18" t="s">
        <v>324</v>
      </c>
      <c r="D22" s="18" t="s">
        <v>347</v>
      </c>
      <c r="E22" s="19">
        <v>460818</v>
      </c>
      <c r="F22" s="20"/>
      <c r="G22" s="17"/>
      <c r="H22" s="17"/>
      <c r="M22" s="64"/>
    </row>
    <row r="23" spans="1:13" s="15" customFormat="1" x14ac:dyDescent="0.25">
      <c r="A23" s="12" t="s">
        <v>305</v>
      </c>
      <c r="B23" s="9" t="s">
        <v>304</v>
      </c>
      <c r="C23" s="13" t="s">
        <v>313</v>
      </c>
      <c r="D23" s="13" t="s">
        <v>626</v>
      </c>
      <c r="E23" s="14">
        <f>E24</f>
        <v>13047870</v>
      </c>
      <c r="F23" s="10"/>
      <c r="G23" s="9"/>
      <c r="H23" s="9"/>
      <c r="M23" s="64"/>
    </row>
    <row r="24" spans="1:13" s="15" customFormat="1" x14ac:dyDescent="0.25">
      <c r="A24" s="12" t="s">
        <v>305</v>
      </c>
      <c r="B24" s="9" t="s">
        <v>304</v>
      </c>
      <c r="C24" s="13" t="s">
        <v>312</v>
      </c>
      <c r="D24" s="13" t="s">
        <v>627</v>
      </c>
      <c r="E24" s="14">
        <f>SUM(E25:E27)</f>
        <v>13047870</v>
      </c>
      <c r="F24" s="10"/>
      <c r="G24" s="9"/>
      <c r="H24" s="9"/>
      <c r="M24" s="64"/>
    </row>
    <row r="25" spans="1:13" x14ac:dyDescent="0.25">
      <c r="A25" s="16" t="s">
        <v>305</v>
      </c>
      <c r="B25" s="17" t="s">
        <v>304</v>
      </c>
      <c r="C25" s="18" t="s">
        <v>325</v>
      </c>
      <c r="D25" s="18" t="s">
        <v>348</v>
      </c>
      <c r="E25" s="19">
        <v>1500000</v>
      </c>
      <c r="F25" s="20"/>
      <c r="G25" s="17"/>
      <c r="H25" s="17"/>
      <c r="M25" s="64"/>
    </row>
    <row r="26" spans="1:13" x14ac:dyDescent="0.25">
      <c r="A26" s="16" t="s">
        <v>305</v>
      </c>
      <c r="B26" s="17" t="s">
        <v>304</v>
      </c>
      <c r="C26" s="18" t="s">
        <v>326</v>
      </c>
      <c r="D26" s="18" t="s">
        <v>349</v>
      </c>
      <c r="E26" s="19">
        <v>11247870</v>
      </c>
      <c r="F26" s="20"/>
      <c r="G26" s="17"/>
      <c r="H26" s="17"/>
      <c r="M26" s="64"/>
    </row>
    <row r="27" spans="1:13" x14ac:dyDescent="0.25">
      <c r="A27" s="16" t="s">
        <v>305</v>
      </c>
      <c r="B27" s="17" t="s">
        <v>304</v>
      </c>
      <c r="C27" s="18" t="s">
        <v>327</v>
      </c>
      <c r="D27" s="18" t="s">
        <v>350</v>
      </c>
      <c r="E27" s="19">
        <v>300000</v>
      </c>
      <c r="F27" s="20"/>
      <c r="G27" s="17"/>
      <c r="H27" s="17"/>
      <c r="M27" s="64"/>
    </row>
    <row r="28" spans="1:13" s="15" customFormat="1" x14ac:dyDescent="0.25">
      <c r="A28" s="12" t="s">
        <v>305</v>
      </c>
      <c r="B28" s="9" t="s">
        <v>304</v>
      </c>
      <c r="C28" s="13" t="s">
        <v>314</v>
      </c>
      <c r="D28" s="13" t="s">
        <v>628</v>
      </c>
      <c r="E28" s="14">
        <f>E29</f>
        <v>1000000</v>
      </c>
      <c r="F28" s="10"/>
      <c r="G28" s="9"/>
      <c r="H28" s="9"/>
      <c r="M28" s="64"/>
    </row>
    <row r="29" spans="1:13" s="15" customFormat="1" x14ac:dyDescent="0.25">
      <c r="A29" s="12" t="s">
        <v>305</v>
      </c>
      <c r="B29" s="9" t="s">
        <v>304</v>
      </c>
      <c r="C29" s="13" t="s">
        <v>315</v>
      </c>
      <c r="D29" s="13" t="s">
        <v>629</v>
      </c>
      <c r="E29" s="14">
        <f>SUM(E30:E32)</f>
        <v>1000000</v>
      </c>
      <c r="F29" s="10"/>
      <c r="G29" s="9"/>
      <c r="H29" s="9"/>
      <c r="M29" s="64"/>
    </row>
    <row r="30" spans="1:13" x14ac:dyDescent="0.25">
      <c r="A30" s="16" t="s">
        <v>305</v>
      </c>
      <c r="B30" s="17" t="s">
        <v>304</v>
      </c>
      <c r="C30" s="18" t="s">
        <v>328</v>
      </c>
      <c r="D30" s="18" t="s">
        <v>351</v>
      </c>
      <c r="E30" s="19">
        <v>200000</v>
      </c>
      <c r="F30" s="20"/>
      <c r="G30" s="17"/>
      <c r="H30" s="17"/>
      <c r="M30" s="64"/>
    </row>
    <row r="31" spans="1:13" x14ac:dyDescent="0.25">
      <c r="A31" s="16" t="s">
        <v>305</v>
      </c>
      <c r="B31" s="17" t="s">
        <v>304</v>
      </c>
      <c r="C31" s="18" t="s">
        <v>329</v>
      </c>
      <c r="D31" s="18" t="s">
        <v>352</v>
      </c>
      <c r="E31" s="19">
        <v>300000</v>
      </c>
      <c r="F31" s="20"/>
      <c r="G31" s="17"/>
      <c r="H31" s="17"/>
      <c r="M31" s="64"/>
    </row>
    <row r="32" spans="1:13" x14ac:dyDescent="0.25">
      <c r="A32" s="16" t="s">
        <v>305</v>
      </c>
      <c r="B32" s="17" t="s">
        <v>304</v>
      </c>
      <c r="C32" s="18" t="s">
        <v>330</v>
      </c>
      <c r="D32" s="18" t="s">
        <v>353</v>
      </c>
      <c r="E32" s="19">
        <v>500000</v>
      </c>
      <c r="F32" s="20"/>
      <c r="G32" s="17"/>
      <c r="H32" s="17"/>
      <c r="M32" s="64"/>
    </row>
    <row r="33" spans="1:13" s="15" customFormat="1" x14ac:dyDescent="0.25">
      <c r="A33" s="12" t="s">
        <v>305</v>
      </c>
      <c r="B33" s="9" t="s">
        <v>304</v>
      </c>
      <c r="C33" s="13" t="s">
        <v>618</v>
      </c>
      <c r="D33" s="13" t="s">
        <v>620</v>
      </c>
      <c r="E33" s="14">
        <f>E34</f>
        <v>1000000</v>
      </c>
      <c r="F33" s="10"/>
      <c r="G33" s="9"/>
      <c r="H33" s="9"/>
      <c r="M33" s="64"/>
    </row>
    <row r="34" spans="1:13" s="15" customFormat="1" x14ac:dyDescent="0.25">
      <c r="A34" s="12" t="s">
        <v>305</v>
      </c>
      <c r="B34" s="9" t="s">
        <v>304</v>
      </c>
      <c r="C34" s="13" t="s">
        <v>621</v>
      </c>
      <c r="D34" s="13" t="s">
        <v>622</v>
      </c>
      <c r="E34" s="14">
        <f>E35</f>
        <v>1000000</v>
      </c>
      <c r="F34" s="10"/>
      <c r="G34" s="9"/>
      <c r="H34" s="9"/>
      <c r="M34" s="64"/>
    </row>
    <row r="35" spans="1:13" x14ac:dyDescent="0.25">
      <c r="A35" s="16" t="s">
        <v>305</v>
      </c>
      <c r="B35" s="17" t="s">
        <v>304</v>
      </c>
      <c r="C35" s="18" t="s">
        <v>331</v>
      </c>
      <c r="D35" s="18" t="s">
        <v>338</v>
      </c>
      <c r="E35" s="19">
        <v>1000000</v>
      </c>
      <c r="F35" s="20"/>
      <c r="G35" s="17"/>
      <c r="H35" s="17"/>
      <c r="M35" s="64"/>
    </row>
    <row r="36" spans="1:13" s="15" customFormat="1" x14ac:dyDescent="0.25">
      <c r="A36" s="12" t="s">
        <v>305</v>
      </c>
      <c r="B36" s="9" t="s">
        <v>304</v>
      </c>
      <c r="C36" s="13" t="s">
        <v>619</v>
      </c>
      <c r="D36" s="13" t="s">
        <v>617</v>
      </c>
      <c r="E36" s="14">
        <f>E37+E39+E41</f>
        <v>37625585</v>
      </c>
      <c r="F36" s="10"/>
      <c r="G36" s="9"/>
      <c r="H36" s="9"/>
      <c r="M36" s="64"/>
    </row>
    <row r="37" spans="1:13" s="15" customFormat="1" x14ac:dyDescent="0.25">
      <c r="A37" s="12" t="s">
        <v>305</v>
      </c>
      <c r="B37" s="9" t="s">
        <v>304</v>
      </c>
      <c r="C37" s="13" t="s">
        <v>623</v>
      </c>
      <c r="D37" s="13" t="s">
        <v>337</v>
      </c>
      <c r="E37" s="14">
        <f>E38</f>
        <v>17447050</v>
      </c>
      <c r="F37" s="10"/>
      <c r="G37" s="9"/>
      <c r="H37" s="9"/>
      <c r="M37" s="64"/>
    </row>
    <row r="38" spans="1:13" x14ac:dyDescent="0.25">
      <c r="A38" s="16" t="s">
        <v>305</v>
      </c>
      <c r="B38" s="17" t="s">
        <v>304</v>
      </c>
      <c r="C38" s="18" t="s">
        <v>332</v>
      </c>
      <c r="D38" s="18" t="s">
        <v>337</v>
      </c>
      <c r="E38" s="19">
        <v>17447050</v>
      </c>
      <c r="F38" s="20"/>
      <c r="G38" s="17"/>
      <c r="H38" s="17"/>
      <c r="M38" s="64"/>
    </row>
    <row r="39" spans="1:13" s="15" customFormat="1" x14ac:dyDescent="0.25">
      <c r="A39" s="12" t="s">
        <v>305</v>
      </c>
      <c r="B39" s="9" t="s">
        <v>304</v>
      </c>
      <c r="C39" s="13" t="s">
        <v>624</v>
      </c>
      <c r="D39" s="13" t="s">
        <v>336</v>
      </c>
      <c r="E39" s="14">
        <f>E40</f>
        <v>17471658</v>
      </c>
      <c r="F39" s="10"/>
      <c r="G39" s="9"/>
      <c r="H39" s="9"/>
      <c r="M39" s="64"/>
    </row>
    <row r="40" spans="1:13" x14ac:dyDescent="0.25">
      <c r="A40" s="16" t="s">
        <v>305</v>
      </c>
      <c r="B40" s="17" t="s">
        <v>304</v>
      </c>
      <c r="C40" s="18" t="s">
        <v>333</v>
      </c>
      <c r="D40" s="18" t="s">
        <v>336</v>
      </c>
      <c r="E40" s="19">
        <v>17471658</v>
      </c>
      <c r="F40" s="20"/>
      <c r="G40" s="17"/>
      <c r="H40" s="17"/>
      <c r="M40" s="64"/>
    </row>
    <row r="41" spans="1:13" s="15" customFormat="1" x14ac:dyDescent="0.25">
      <c r="A41" s="12" t="s">
        <v>305</v>
      </c>
      <c r="B41" s="9" t="s">
        <v>304</v>
      </c>
      <c r="C41" s="13" t="s">
        <v>625</v>
      </c>
      <c r="D41" s="13" t="s">
        <v>335</v>
      </c>
      <c r="E41" s="14">
        <f>E42</f>
        <v>2706877</v>
      </c>
      <c r="F41" s="10"/>
      <c r="G41" s="9"/>
      <c r="H41" s="9"/>
      <c r="M41" s="64"/>
    </row>
    <row r="42" spans="1:13" x14ac:dyDescent="0.25">
      <c r="A42" s="16" t="s">
        <v>305</v>
      </c>
      <c r="B42" s="17" t="s">
        <v>304</v>
      </c>
      <c r="C42" s="18" t="s">
        <v>334</v>
      </c>
      <c r="D42" s="18" t="s">
        <v>335</v>
      </c>
      <c r="E42" s="19">
        <v>2706877</v>
      </c>
      <c r="F42" s="20"/>
      <c r="G42" s="17"/>
      <c r="H42" s="17"/>
      <c r="M42" s="64"/>
    </row>
    <row r="44" spans="1:13" ht="45.75" customHeight="1" x14ac:dyDescent="0.25">
      <c r="A44" s="38" t="s">
        <v>17</v>
      </c>
      <c r="B44" s="38" t="s">
        <v>18</v>
      </c>
      <c r="C44" s="38" t="s">
        <v>778</v>
      </c>
      <c r="D44" s="37" t="s">
        <v>734</v>
      </c>
      <c r="E44" s="37" t="s">
        <v>25</v>
      </c>
      <c r="F44" s="10"/>
      <c r="G44" s="9"/>
      <c r="H44" s="9"/>
    </row>
    <row r="45" spans="1:13" s="15" customFormat="1" x14ac:dyDescent="0.25">
      <c r="A45" s="9"/>
      <c r="B45" s="9"/>
      <c r="C45" s="9"/>
      <c r="D45" s="13" t="s">
        <v>26</v>
      </c>
      <c r="E45" s="14">
        <f>E46</f>
        <v>3827389574</v>
      </c>
      <c r="F45" s="14"/>
      <c r="G45" s="9"/>
      <c r="H45" s="9"/>
    </row>
    <row r="46" spans="1:13" s="15" customFormat="1" x14ac:dyDescent="0.25">
      <c r="A46" s="9">
        <v>206.01</v>
      </c>
      <c r="B46" s="9" t="s">
        <v>27</v>
      </c>
      <c r="C46" s="13">
        <v>2</v>
      </c>
      <c r="D46" s="13"/>
      <c r="E46" s="14">
        <f>E47+E66+E164+E253+E312</f>
        <v>3827389574</v>
      </c>
      <c r="F46" s="14"/>
      <c r="G46" s="9"/>
      <c r="H46" s="9"/>
    </row>
    <row r="47" spans="1:13" s="15" customFormat="1" x14ac:dyDescent="0.25">
      <c r="A47" s="9">
        <v>206.01</v>
      </c>
      <c r="B47" s="9" t="s">
        <v>27</v>
      </c>
      <c r="C47" s="13">
        <v>2.1</v>
      </c>
      <c r="D47" s="13" t="s">
        <v>613</v>
      </c>
      <c r="E47" s="14">
        <f>E48+E59</f>
        <v>1680851574</v>
      </c>
      <c r="F47" s="14"/>
      <c r="G47" s="9"/>
      <c r="H47" s="9"/>
    </row>
    <row r="48" spans="1:13" s="15" customFormat="1" x14ac:dyDescent="0.25">
      <c r="A48" s="9">
        <v>206.01</v>
      </c>
      <c r="B48" s="9" t="s">
        <v>27</v>
      </c>
      <c r="C48" s="13" t="s">
        <v>307</v>
      </c>
      <c r="D48" s="13" t="s">
        <v>612</v>
      </c>
      <c r="E48" s="14">
        <f>E49+E51+E53+E55</f>
        <v>1473528705</v>
      </c>
      <c r="F48" s="14"/>
      <c r="G48" s="9"/>
      <c r="H48" s="9"/>
    </row>
    <row r="49" spans="1:8" s="15" customFormat="1" x14ac:dyDescent="0.25">
      <c r="A49" s="9">
        <v>206.01</v>
      </c>
      <c r="B49" s="9" t="s">
        <v>27</v>
      </c>
      <c r="C49" s="13" t="s">
        <v>306</v>
      </c>
      <c r="D49" s="13" t="s">
        <v>614</v>
      </c>
      <c r="E49" s="14">
        <f>E50</f>
        <v>1355937666</v>
      </c>
      <c r="F49" s="14"/>
      <c r="G49" s="9"/>
      <c r="H49" s="9"/>
    </row>
    <row r="50" spans="1:8" x14ac:dyDescent="0.25">
      <c r="A50" s="17">
        <v>206.01</v>
      </c>
      <c r="B50" s="17" t="s">
        <v>27</v>
      </c>
      <c r="C50" s="18" t="s">
        <v>316</v>
      </c>
      <c r="D50" s="18" t="s">
        <v>339</v>
      </c>
      <c r="E50" s="19">
        <v>1355937666</v>
      </c>
      <c r="F50" s="20"/>
      <c r="G50" s="17"/>
      <c r="H50" s="17"/>
    </row>
    <row r="51" spans="1:8" s="15" customFormat="1" x14ac:dyDescent="0.25">
      <c r="A51" s="9">
        <v>206.01</v>
      </c>
      <c r="B51" s="9" t="s">
        <v>27</v>
      </c>
      <c r="C51" s="13" t="s">
        <v>309</v>
      </c>
      <c r="D51" s="13" t="s">
        <v>616</v>
      </c>
      <c r="E51" s="14">
        <f>E52</f>
        <v>846394</v>
      </c>
      <c r="F51" s="10"/>
      <c r="G51" s="9"/>
      <c r="H51" s="9"/>
    </row>
    <row r="52" spans="1:8" x14ac:dyDescent="0.25">
      <c r="A52" s="17">
        <v>206.01</v>
      </c>
      <c r="B52" s="17" t="s">
        <v>27</v>
      </c>
      <c r="C52" s="18" t="s">
        <v>320</v>
      </c>
      <c r="D52" s="18" t="s">
        <v>343</v>
      </c>
      <c r="E52" s="19">
        <v>846394</v>
      </c>
      <c r="F52" s="20"/>
      <c r="G52" s="17"/>
      <c r="H52" s="17"/>
    </row>
    <row r="53" spans="1:8" s="15" customFormat="1" x14ac:dyDescent="0.25">
      <c r="A53" s="9">
        <v>206.01</v>
      </c>
      <c r="B53" s="9" t="s">
        <v>27</v>
      </c>
      <c r="C53" s="13" t="s">
        <v>310</v>
      </c>
      <c r="D53" s="13" t="s">
        <v>344</v>
      </c>
      <c r="E53" s="14">
        <f>E54</f>
        <v>112994805</v>
      </c>
      <c r="F53" s="10"/>
      <c r="G53" s="9"/>
      <c r="H53" s="9"/>
    </row>
    <row r="54" spans="1:8" x14ac:dyDescent="0.25">
      <c r="A54" s="17">
        <v>206.01</v>
      </c>
      <c r="B54" s="17" t="s">
        <v>27</v>
      </c>
      <c r="C54" s="18" t="s">
        <v>321</v>
      </c>
      <c r="D54" s="18" t="s">
        <v>344</v>
      </c>
      <c r="E54" s="19">
        <v>112994805</v>
      </c>
      <c r="F54" s="20"/>
      <c r="G54" s="17"/>
      <c r="H54" s="17"/>
    </row>
    <row r="55" spans="1:8" s="15" customFormat="1" x14ac:dyDescent="0.25">
      <c r="A55" s="9">
        <v>206.01</v>
      </c>
      <c r="B55" s="9" t="s">
        <v>27</v>
      </c>
      <c r="C55" s="13" t="s">
        <v>311</v>
      </c>
      <c r="D55" s="13" t="s">
        <v>345</v>
      </c>
      <c r="E55" s="14">
        <f>E56+E57+E58</f>
        <v>3749840</v>
      </c>
      <c r="F55" s="10"/>
      <c r="G55" s="9"/>
      <c r="H55" s="9"/>
    </row>
    <row r="56" spans="1:8" x14ac:dyDescent="0.25">
      <c r="A56" s="17">
        <v>206.01</v>
      </c>
      <c r="B56" s="17" t="s">
        <v>27</v>
      </c>
      <c r="C56" s="18" t="s">
        <v>324</v>
      </c>
      <c r="D56" s="18" t="s">
        <v>347</v>
      </c>
      <c r="E56" s="19">
        <v>2539182</v>
      </c>
      <c r="F56" s="20"/>
      <c r="G56" s="17"/>
      <c r="H56" s="17"/>
    </row>
    <row r="57" spans="1:8" x14ac:dyDescent="0.25">
      <c r="A57" s="17">
        <v>206.01</v>
      </c>
      <c r="B57" s="17" t="s">
        <v>27</v>
      </c>
      <c r="C57" s="18" t="s">
        <v>323</v>
      </c>
      <c r="D57" s="18" t="s">
        <v>346</v>
      </c>
      <c r="E57" s="19">
        <v>605329</v>
      </c>
      <c r="F57" s="20"/>
      <c r="G57" s="17"/>
      <c r="H57" s="17"/>
    </row>
    <row r="58" spans="1:8" x14ac:dyDescent="0.25">
      <c r="A58" s="17">
        <v>206.01</v>
      </c>
      <c r="B58" s="17" t="s">
        <v>27</v>
      </c>
      <c r="C58" s="18" t="s">
        <v>322</v>
      </c>
      <c r="D58" s="18" t="s">
        <v>345</v>
      </c>
      <c r="E58" s="19">
        <v>605329</v>
      </c>
      <c r="F58" s="20"/>
      <c r="G58" s="17"/>
      <c r="H58" s="17"/>
    </row>
    <row r="59" spans="1:8" s="15" customFormat="1" x14ac:dyDescent="0.25">
      <c r="A59" s="9">
        <v>206.01</v>
      </c>
      <c r="B59" s="9" t="s">
        <v>27</v>
      </c>
      <c r="C59" s="13" t="s">
        <v>619</v>
      </c>
      <c r="D59" s="13" t="s">
        <v>617</v>
      </c>
      <c r="E59" s="14">
        <f>E60+E62+E64</f>
        <v>207322869</v>
      </c>
      <c r="F59" s="10"/>
      <c r="G59" s="9"/>
      <c r="H59" s="9"/>
    </row>
    <row r="60" spans="1:8" s="15" customFormat="1" x14ac:dyDescent="0.25">
      <c r="A60" s="9">
        <v>206.01</v>
      </c>
      <c r="B60" s="9" t="s">
        <v>27</v>
      </c>
      <c r="C60" s="13" t="s">
        <v>623</v>
      </c>
      <c r="D60" s="13" t="s">
        <v>337</v>
      </c>
      <c r="E60" s="14">
        <f>E61</f>
        <v>96135981</v>
      </c>
      <c r="F60" s="10"/>
      <c r="G60" s="9"/>
      <c r="H60" s="9"/>
    </row>
    <row r="61" spans="1:8" x14ac:dyDescent="0.25">
      <c r="A61" s="17">
        <v>206.01</v>
      </c>
      <c r="B61" s="17" t="s">
        <v>27</v>
      </c>
      <c r="C61" s="18" t="s">
        <v>332</v>
      </c>
      <c r="D61" s="18" t="s">
        <v>337</v>
      </c>
      <c r="E61" s="19">
        <v>96135981</v>
      </c>
      <c r="F61" s="20"/>
      <c r="G61" s="17"/>
      <c r="H61" s="17"/>
    </row>
    <row r="62" spans="1:8" s="15" customFormat="1" x14ac:dyDescent="0.25">
      <c r="A62" s="9">
        <v>206.01</v>
      </c>
      <c r="B62" s="9" t="s">
        <v>27</v>
      </c>
      <c r="C62" s="13" t="s">
        <v>624</v>
      </c>
      <c r="D62" s="13" t="s">
        <v>336</v>
      </c>
      <c r="E62" s="14">
        <f>E63</f>
        <v>96271574</v>
      </c>
      <c r="F62" s="10"/>
      <c r="G62" s="9"/>
      <c r="H62" s="9"/>
    </row>
    <row r="63" spans="1:8" x14ac:dyDescent="0.25">
      <c r="A63" s="17">
        <v>206.01</v>
      </c>
      <c r="B63" s="17" t="s">
        <v>27</v>
      </c>
      <c r="C63" s="18" t="s">
        <v>333</v>
      </c>
      <c r="D63" s="18" t="s">
        <v>336</v>
      </c>
      <c r="E63" s="19">
        <v>96271574</v>
      </c>
      <c r="F63" s="20"/>
      <c r="G63" s="17"/>
      <c r="H63" s="17"/>
    </row>
    <row r="64" spans="1:8" s="15" customFormat="1" x14ac:dyDescent="0.25">
      <c r="A64" s="9">
        <v>206.01</v>
      </c>
      <c r="B64" s="9" t="s">
        <v>27</v>
      </c>
      <c r="C64" s="13" t="s">
        <v>625</v>
      </c>
      <c r="D64" s="13" t="s">
        <v>335</v>
      </c>
      <c r="E64" s="14">
        <f>E65</f>
        <v>14915314</v>
      </c>
      <c r="F64" s="10"/>
      <c r="G64" s="9"/>
      <c r="H64" s="9"/>
    </row>
    <row r="65" spans="1:8" x14ac:dyDescent="0.25">
      <c r="A65" s="17">
        <v>206.01</v>
      </c>
      <c r="B65" s="17" t="s">
        <v>27</v>
      </c>
      <c r="C65" s="18" t="s">
        <v>334</v>
      </c>
      <c r="D65" s="18" t="s">
        <v>335</v>
      </c>
      <c r="E65" s="19">
        <v>14915314</v>
      </c>
      <c r="F65" s="20"/>
      <c r="G65" s="17"/>
      <c r="H65" s="17"/>
    </row>
    <row r="66" spans="1:8" s="15" customFormat="1" x14ac:dyDescent="0.25">
      <c r="A66" s="9">
        <v>206.01</v>
      </c>
      <c r="B66" s="9" t="s">
        <v>27</v>
      </c>
      <c r="C66" s="13">
        <v>2.2000000000000002</v>
      </c>
      <c r="D66" s="13" t="s">
        <v>723</v>
      </c>
      <c r="E66" s="14">
        <f>E67+E81+E86+E91+E101+E111+E120+E136</f>
        <v>1108500000</v>
      </c>
      <c r="F66" s="10"/>
      <c r="G66" s="9"/>
      <c r="H66" s="9"/>
    </row>
    <row r="67" spans="1:8" s="15" customFormat="1" x14ac:dyDescent="0.25">
      <c r="A67" s="9">
        <v>206.01</v>
      </c>
      <c r="B67" s="9" t="s">
        <v>27</v>
      </c>
      <c r="C67" s="13" t="s">
        <v>630</v>
      </c>
      <c r="D67" s="13" t="s">
        <v>724</v>
      </c>
      <c r="E67" s="14">
        <f>E68+E70+E72+E74+E77+E79</f>
        <v>65700000</v>
      </c>
      <c r="F67" s="10"/>
      <c r="G67" s="9"/>
      <c r="H67" s="9"/>
    </row>
    <row r="68" spans="1:8" s="15" customFormat="1" x14ac:dyDescent="0.25">
      <c r="A68" s="9">
        <v>206.01</v>
      </c>
      <c r="B68" s="9" t="s">
        <v>27</v>
      </c>
      <c r="C68" s="13" t="s">
        <v>631</v>
      </c>
      <c r="D68" s="13" t="s">
        <v>487</v>
      </c>
      <c r="E68" s="14">
        <f>E69</f>
        <v>1000000</v>
      </c>
      <c r="F68" s="10"/>
      <c r="G68" s="9"/>
      <c r="H68" s="9"/>
    </row>
    <row r="69" spans="1:8" x14ac:dyDescent="0.25">
      <c r="A69" s="17">
        <v>206.01</v>
      </c>
      <c r="B69" s="17" t="s">
        <v>27</v>
      </c>
      <c r="C69" s="18" t="s">
        <v>354</v>
      </c>
      <c r="D69" s="18" t="s">
        <v>487</v>
      </c>
      <c r="E69" s="19">
        <v>1000000</v>
      </c>
      <c r="F69" s="20"/>
      <c r="G69" s="17"/>
      <c r="H69" s="17"/>
    </row>
    <row r="70" spans="1:8" s="15" customFormat="1" x14ac:dyDescent="0.25">
      <c r="A70" s="9">
        <v>206.01</v>
      </c>
      <c r="B70" s="9" t="s">
        <v>27</v>
      </c>
      <c r="C70" s="13" t="s">
        <v>713</v>
      </c>
      <c r="D70" s="13" t="s">
        <v>488</v>
      </c>
      <c r="E70" s="14">
        <f>E71</f>
        <v>30000000</v>
      </c>
      <c r="F70" s="10"/>
      <c r="G70" s="9"/>
      <c r="H70" s="9"/>
    </row>
    <row r="71" spans="1:8" x14ac:dyDescent="0.25">
      <c r="A71" s="17">
        <v>206.01</v>
      </c>
      <c r="B71" s="17" t="s">
        <v>27</v>
      </c>
      <c r="C71" s="18" t="s">
        <v>355</v>
      </c>
      <c r="D71" s="18" t="s">
        <v>488</v>
      </c>
      <c r="E71" s="19">
        <v>30000000</v>
      </c>
      <c r="F71" s="20"/>
      <c r="G71" s="17"/>
      <c r="H71" s="17"/>
    </row>
    <row r="72" spans="1:8" s="15" customFormat="1" x14ac:dyDescent="0.25">
      <c r="A72" s="9">
        <v>206.01</v>
      </c>
      <c r="B72" s="9" t="s">
        <v>27</v>
      </c>
      <c r="C72" s="13" t="s">
        <v>714</v>
      </c>
      <c r="D72" s="13" t="s">
        <v>489</v>
      </c>
      <c r="E72" s="14">
        <f>E73</f>
        <v>15000000</v>
      </c>
      <c r="F72" s="10"/>
      <c r="G72" s="9"/>
      <c r="H72" s="9"/>
    </row>
    <row r="73" spans="1:8" x14ac:dyDescent="0.25">
      <c r="A73" s="17">
        <v>206.01</v>
      </c>
      <c r="B73" s="17" t="s">
        <v>27</v>
      </c>
      <c r="C73" s="18" t="s">
        <v>356</v>
      </c>
      <c r="D73" s="18" t="s">
        <v>489</v>
      </c>
      <c r="E73" s="19">
        <v>15000000</v>
      </c>
      <c r="F73" s="20"/>
      <c r="G73" s="17"/>
      <c r="H73" s="17"/>
    </row>
    <row r="74" spans="1:8" s="15" customFormat="1" x14ac:dyDescent="0.25">
      <c r="A74" s="9">
        <v>206.01</v>
      </c>
      <c r="B74" s="9" t="s">
        <v>27</v>
      </c>
      <c r="C74" s="13" t="s">
        <v>721</v>
      </c>
      <c r="D74" s="13" t="s">
        <v>490</v>
      </c>
      <c r="E74" s="14">
        <f>E75+E76</f>
        <v>16000000</v>
      </c>
      <c r="F74" s="10"/>
      <c r="G74" s="9"/>
      <c r="H74" s="9"/>
    </row>
    <row r="75" spans="1:8" x14ac:dyDescent="0.25">
      <c r="A75" s="17">
        <v>206.01</v>
      </c>
      <c r="B75" s="17" t="s">
        <v>27</v>
      </c>
      <c r="C75" s="18" t="s">
        <v>357</v>
      </c>
      <c r="D75" s="18" t="s">
        <v>490</v>
      </c>
      <c r="E75" s="19">
        <v>15000000</v>
      </c>
      <c r="F75" s="20"/>
      <c r="G75" s="17"/>
      <c r="H75" s="17"/>
    </row>
    <row r="76" spans="1:8" x14ac:dyDescent="0.25">
      <c r="A76" s="17">
        <v>206.01</v>
      </c>
      <c r="B76" s="17" t="s">
        <v>27</v>
      </c>
      <c r="C76" s="18" t="s">
        <v>358</v>
      </c>
      <c r="D76" s="18" t="s">
        <v>491</v>
      </c>
      <c r="E76" s="19">
        <v>1000000</v>
      </c>
      <c r="F76" s="20"/>
      <c r="G76" s="17"/>
      <c r="H76" s="17"/>
    </row>
    <row r="77" spans="1:8" s="15" customFormat="1" x14ac:dyDescent="0.25">
      <c r="A77" s="9">
        <v>206.01</v>
      </c>
      <c r="B77" s="9" t="s">
        <v>27</v>
      </c>
      <c r="C77" s="13" t="s">
        <v>715</v>
      </c>
      <c r="D77" s="13" t="s">
        <v>492</v>
      </c>
      <c r="E77" s="14">
        <f>E78</f>
        <v>3000000</v>
      </c>
      <c r="F77" s="10"/>
      <c r="G77" s="9"/>
      <c r="H77" s="9"/>
    </row>
    <row r="78" spans="1:8" x14ac:dyDescent="0.25">
      <c r="A78" s="17">
        <v>206.01</v>
      </c>
      <c r="B78" s="17" t="s">
        <v>27</v>
      </c>
      <c r="C78" s="18" t="s">
        <v>359</v>
      </c>
      <c r="D78" s="18" t="s">
        <v>492</v>
      </c>
      <c r="E78" s="19">
        <v>3000000</v>
      </c>
      <c r="F78" s="20"/>
      <c r="G78" s="17"/>
      <c r="H78" s="17"/>
    </row>
    <row r="79" spans="1:8" s="15" customFormat="1" x14ac:dyDescent="0.25">
      <c r="A79" s="9">
        <v>206.01</v>
      </c>
      <c r="B79" s="9" t="s">
        <v>27</v>
      </c>
      <c r="C79" s="13" t="s">
        <v>716</v>
      </c>
      <c r="D79" s="13" t="s">
        <v>725</v>
      </c>
      <c r="E79" s="14">
        <f>E80</f>
        <v>700000</v>
      </c>
      <c r="F79" s="10"/>
      <c r="G79" s="9"/>
      <c r="H79" s="9"/>
    </row>
    <row r="80" spans="1:8" x14ac:dyDescent="0.25">
      <c r="A80" s="17">
        <v>206.01</v>
      </c>
      <c r="B80" s="17" t="s">
        <v>27</v>
      </c>
      <c r="C80" s="18" t="s">
        <v>360</v>
      </c>
      <c r="D80" s="18" t="s">
        <v>493</v>
      </c>
      <c r="E80" s="19">
        <v>700000</v>
      </c>
      <c r="F80" s="20"/>
      <c r="G80" s="17"/>
      <c r="H80" s="17"/>
    </row>
    <row r="81" spans="1:8" s="15" customFormat="1" x14ac:dyDescent="0.25">
      <c r="A81" s="9">
        <v>206.01</v>
      </c>
      <c r="B81" s="9" t="s">
        <v>27</v>
      </c>
      <c r="C81" s="13" t="s">
        <v>10</v>
      </c>
      <c r="D81" s="13" t="s">
        <v>726</v>
      </c>
      <c r="E81" s="14">
        <f>E82+E84</f>
        <v>40000000</v>
      </c>
      <c r="F81" s="10"/>
      <c r="G81" s="9"/>
      <c r="H81" s="9"/>
    </row>
    <row r="82" spans="1:8" s="15" customFormat="1" x14ac:dyDescent="0.25">
      <c r="A82" s="9">
        <v>206.01</v>
      </c>
      <c r="B82" s="9" t="s">
        <v>27</v>
      </c>
      <c r="C82" s="13" t="s">
        <v>717</v>
      </c>
      <c r="D82" s="13" t="s">
        <v>494</v>
      </c>
      <c r="E82" s="14">
        <f>E83</f>
        <v>20000000</v>
      </c>
      <c r="F82" s="10"/>
      <c r="G82" s="9"/>
      <c r="H82" s="9"/>
    </row>
    <row r="83" spans="1:8" x14ac:dyDescent="0.25">
      <c r="A83" s="17">
        <v>206.01</v>
      </c>
      <c r="B83" s="17" t="s">
        <v>27</v>
      </c>
      <c r="C83" s="18" t="s">
        <v>361</v>
      </c>
      <c r="D83" s="18" t="s">
        <v>494</v>
      </c>
      <c r="E83" s="19">
        <v>20000000</v>
      </c>
      <c r="F83" s="20"/>
      <c r="G83" s="17"/>
      <c r="H83" s="17"/>
    </row>
    <row r="84" spans="1:8" s="15" customFormat="1" x14ac:dyDescent="0.25">
      <c r="A84" s="9">
        <v>206.01</v>
      </c>
      <c r="B84" s="9" t="s">
        <v>27</v>
      </c>
      <c r="C84" s="13" t="s">
        <v>718</v>
      </c>
      <c r="D84" s="13" t="s">
        <v>495</v>
      </c>
      <c r="E84" s="14">
        <f>E85</f>
        <v>20000000</v>
      </c>
      <c r="F84" s="10"/>
      <c r="G84" s="9"/>
      <c r="H84" s="9"/>
    </row>
    <row r="85" spans="1:8" x14ac:dyDescent="0.25">
      <c r="A85" s="17">
        <v>206.01</v>
      </c>
      <c r="B85" s="17" t="s">
        <v>27</v>
      </c>
      <c r="C85" s="18" t="s">
        <v>362</v>
      </c>
      <c r="D85" s="18" t="s">
        <v>495</v>
      </c>
      <c r="E85" s="19">
        <v>20000000</v>
      </c>
      <c r="F85" s="20"/>
      <c r="G85" s="17"/>
      <c r="H85" s="17"/>
    </row>
    <row r="86" spans="1:8" s="15" customFormat="1" x14ac:dyDescent="0.25">
      <c r="A86" s="9">
        <v>206.01</v>
      </c>
      <c r="B86" s="9" t="s">
        <v>27</v>
      </c>
      <c r="C86" s="13" t="s">
        <v>0</v>
      </c>
      <c r="D86" s="13" t="s">
        <v>727</v>
      </c>
      <c r="E86" s="14">
        <f>E87+E89</f>
        <v>20700000</v>
      </c>
      <c r="F86" s="10"/>
      <c r="G86" s="9"/>
      <c r="H86" s="9"/>
    </row>
    <row r="87" spans="1:8" s="15" customFormat="1" x14ac:dyDescent="0.25">
      <c r="A87" s="9">
        <v>206.01</v>
      </c>
      <c r="B87" s="9" t="s">
        <v>27</v>
      </c>
      <c r="C87" s="13" t="s">
        <v>719</v>
      </c>
      <c r="D87" s="13" t="s">
        <v>496</v>
      </c>
      <c r="E87" s="14">
        <f>E88</f>
        <v>20000000</v>
      </c>
      <c r="F87" s="10"/>
      <c r="G87" s="9"/>
      <c r="H87" s="9"/>
    </row>
    <row r="88" spans="1:8" x14ac:dyDescent="0.25">
      <c r="A88" s="17">
        <v>206.01</v>
      </c>
      <c r="B88" s="17" t="s">
        <v>27</v>
      </c>
      <c r="C88" s="18" t="s">
        <v>363</v>
      </c>
      <c r="D88" s="18" t="s">
        <v>496</v>
      </c>
      <c r="E88" s="19">
        <v>20000000</v>
      </c>
      <c r="F88" s="20"/>
      <c r="G88" s="17"/>
      <c r="H88" s="17"/>
    </row>
    <row r="89" spans="1:8" s="15" customFormat="1" x14ac:dyDescent="0.25">
      <c r="A89" s="9">
        <v>206.01</v>
      </c>
      <c r="B89" s="9" t="s">
        <v>27</v>
      </c>
      <c r="C89" s="13" t="s">
        <v>720</v>
      </c>
      <c r="D89" s="13" t="s">
        <v>735</v>
      </c>
      <c r="E89" s="14">
        <f>E90</f>
        <v>700000</v>
      </c>
      <c r="F89" s="10"/>
      <c r="G89" s="9"/>
      <c r="H89" s="9"/>
    </row>
    <row r="90" spans="1:8" x14ac:dyDescent="0.25">
      <c r="A90" s="17">
        <v>206.01</v>
      </c>
      <c r="B90" s="17" t="s">
        <v>27</v>
      </c>
      <c r="C90" s="18" t="s">
        <v>364</v>
      </c>
      <c r="D90" s="18" t="s">
        <v>735</v>
      </c>
      <c r="E90" s="19">
        <v>700000</v>
      </c>
      <c r="F90" s="20"/>
      <c r="G90" s="17"/>
      <c r="H90" s="17"/>
    </row>
    <row r="91" spans="1:8" s="15" customFormat="1" x14ac:dyDescent="0.25">
      <c r="A91" s="9">
        <v>206.01</v>
      </c>
      <c r="B91" s="9" t="s">
        <v>27</v>
      </c>
      <c r="C91" s="13" t="s">
        <v>1</v>
      </c>
      <c r="D91" s="13" t="s">
        <v>728</v>
      </c>
      <c r="E91" s="14">
        <f>E92+E94+E97+E99</f>
        <v>13500000</v>
      </c>
      <c r="F91" s="10"/>
      <c r="G91" s="9"/>
      <c r="H91" s="9"/>
    </row>
    <row r="92" spans="1:8" s="15" customFormat="1" x14ac:dyDescent="0.25">
      <c r="A92" s="9">
        <v>206.01</v>
      </c>
      <c r="B92" s="9" t="s">
        <v>27</v>
      </c>
      <c r="C92" s="13" t="s">
        <v>712</v>
      </c>
      <c r="D92" s="13" t="s">
        <v>497</v>
      </c>
      <c r="E92" s="14">
        <f>E93</f>
        <v>12000000</v>
      </c>
      <c r="F92" s="10"/>
      <c r="G92" s="9"/>
      <c r="H92" s="9"/>
    </row>
    <row r="93" spans="1:8" x14ac:dyDescent="0.25">
      <c r="A93" s="17">
        <v>206.01</v>
      </c>
      <c r="B93" s="17" t="s">
        <v>27</v>
      </c>
      <c r="C93" s="18" t="s">
        <v>365</v>
      </c>
      <c r="D93" s="18" t="s">
        <v>497</v>
      </c>
      <c r="E93" s="19">
        <v>12000000</v>
      </c>
      <c r="F93" s="20"/>
      <c r="G93" s="17"/>
      <c r="H93" s="17"/>
    </row>
    <row r="94" spans="1:8" s="15" customFormat="1" x14ac:dyDescent="0.25">
      <c r="A94" s="9">
        <v>206.01</v>
      </c>
      <c r="B94" s="9" t="s">
        <v>27</v>
      </c>
      <c r="C94" s="13" t="s">
        <v>711</v>
      </c>
      <c r="D94" s="13" t="s">
        <v>498</v>
      </c>
      <c r="E94" s="14">
        <f>E95</f>
        <v>500000</v>
      </c>
      <c r="F94" s="10"/>
      <c r="G94" s="9"/>
      <c r="H94" s="9"/>
    </row>
    <row r="95" spans="1:8" x14ac:dyDescent="0.25">
      <c r="A95" s="17">
        <v>206.01</v>
      </c>
      <c r="B95" s="17" t="s">
        <v>27</v>
      </c>
      <c r="C95" s="18" t="s">
        <v>366</v>
      </c>
      <c r="D95" s="18" t="s">
        <v>498</v>
      </c>
      <c r="E95" s="19">
        <v>500000</v>
      </c>
      <c r="F95" s="20"/>
      <c r="G95" s="17"/>
      <c r="H95" s="17"/>
    </row>
    <row r="96" spans="1:8" s="15" customFormat="1" ht="31.5" x14ac:dyDescent="0.25">
      <c r="A96" s="38" t="s">
        <v>17</v>
      </c>
      <c r="B96" s="38" t="s">
        <v>18</v>
      </c>
      <c r="C96" s="38" t="s">
        <v>778</v>
      </c>
      <c r="D96" s="37" t="s">
        <v>734</v>
      </c>
      <c r="E96" s="37" t="s">
        <v>25</v>
      </c>
      <c r="F96" s="10"/>
      <c r="G96" s="9"/>
      <c r="H96" s="9"/>
    </row>
    <row r="97" spans="1:8" x14ac:dyDescent="0.25">
      <c r="A97" s="9">
        <v>206.01</v>
      </c>
      <c r="B97" s="9" t="s">
        <v>27</v>
      </c>
      <c r="C97" s="13" t="s">
        <v>710</v>
      </c>
      <c r="D97" s="13" t="s">
        <v>499</v>
      </c>
      <c r="E97" s="14">
        <f>E98</f>
        <v>500000</v>
      </c>
      <c r="F97" s="20"/>
      <c r="G97" s="17"/>
      <c r="H97" s="17"/>
    </row>
    <row r="98" spans="1:8" s="15" customFormat="1" x14ac:dyDescent="0.25">
      <c r="A98" s="17">
        <v>206.01</v>
      </c>
      <c r="B98" s="17" t="s">
        <v>27</v>
      </c>
      <c r="C98" s="18" t="s">
        <v>367</v>
      </c>
      <c r="D98" s="18" t="s">
        <v>499</v>
      </c>
      <c r="E98" s="19">
        <v>500000</v>
      </c>
      <c r="F98" s="10"/>
      <c r="G98" s="9"/>
      <c r="H98" s="9"/>
    </row>
    <row r="99" spans="1:8" x14ac:dyDescent="0.25">
      <c r="A99" s="9">
        <v>206.01</v>
      </c>
      <c r="B99" s="9" t="s">
        <v>27</v>
      </c>
      <c r="C99" s="13" t="s">
        <v>709</v>
      </c>
      <c r="D99" s="13" t="s">
        <v>500</v>
      </c>
      <c r="E99" s="14">
        <f>E100</f>
        <v>500000</v>
      </c>
      <c r="F99" s="20"/>
      <c r="G99" s="17"/>
      <c r="H99" s="17"/>
    </row>
    <row r="100" spans="1:8" s="15" customFormat="1" x14ac:dyDescent="0.25">
      <c r="A100" s="17">
        <v>206.01</v>
      </c>
      <c r="B100" s="17" t="s">
        <v>27</v>
      </c>
      <c r="C100" s="18" t="s">
        <v>368</v>
      </c>
      <c r="D100" s="18" t="s">
        <v>500</v>
      </c>
      <c r="E100" s="19">
        <v>500000</v>
      </c>
      <c r="F100" s="10"/>
      <c r="G100" s="9"/>
      <c r="H100" s="9"/>
    </row>
    <row r="101" spans="1:8" s="15" customFormat="1" x14ac:dyDescent="0.25">
      <c r="A101" s="9">
        <v>206.01</v>
      </c>
      <c r="B101" s="9" t="s">
        <v>27</v>
      </c>
      <c r="C101" s="13" t="s">
        <v>6</v>
      </c>
      <c r="D101" s="13" t="s">
        <v>729</v>
      </c>
      <c r="E101" s="14">
        <f>E102+E104+E109</f>
        <v>125600000</v>
      </c>
      <c r="F101" s="10"/>
      <c r="G101" s="9"/>
      <c r="H101" s="9"/>
    </row>
    <row r="102" spans="1:8" x14ac:dyDescent="0.25">
      <c r="A102" s="9">
        <v>206.01</v>
      </c>
      <c r="B102" s="9" t="s">
        <v>27</v>
      </c>
      <c r="C102" s="13" t="s">
        <v>708</v>
      </c>
      <c r="D102" s="13" t="s">
        <v>736</v>
      </c>
      <c r="E102" s="14">
        <f>E103</f>
        <v>120000000</v>
      </c>
      <c r="F102" s="20"/>
      <c r="G102" s="17"/>
      <c r="H102" s="17"/>
    </row>
    <row r="103" spans="1:8" s="15" customFormat="1" x14ac:dyDescent="0.25">
      <c r="A103" s="17">
        <v>206.01</v>
      </c>
      <c r="B103" s="17" t="s">
        <v>27</v>
      </c>
      <c r="C103" s="18" t="s">
        <v>369</v>
      </c>
      <c r="D103" s="18" t="s">
        <v>736</v>
      </c>
      <c r="E103" s="19">
        <v>120000000</v>
      </c>
      <c r="F103" s="10"/>
      <c r="G103" s="9"/>
      <c r="H103" s="9"/>
    </row>
    <row r="104" spans="1:8" x14ac:dyDescent="0.25">
      <c r="A104" s="9">
        <v>206.01</v>
      </c>
      <c r="B104" s="9" t="s">
        <v>27</v>
      </c>
      <c r="C104" s="13" t="s">
        <v>707</v>
      </c>
      <c r="D104" s="13" t="s">
        <v>730</v>
      </c>
      <c r="E104" s="14">
        <f>E105+E106+E107+E108</f>
        <v>2600000</v>
      </c>
      <c r="F104" s="20"/>
      <c r="G104" s="17"/>
      <c r="H104" s="17"/>
    </row>
    <row r="105" spans="1:8" x14ac:dyDescent="0.25">
      <c r="A105" s="17">
        <v>206.01</v>
      </c>
      <c r="B105" s="17" t="s">
        <v>27</v>
      </c>
      <c r="C105" s="18" t="s">
        <v>370</v>
      </c>
      <c r="D105" s="18" t="s">
        <v>501</v>
      </c>
      <c r="E105" s="19">
        <v>700000</v>
      </c>
      <c r="F105" s="20"/>
      <c r="G105" s="17"/>
      <c r="H105" s="17"/>
    </row>
    <row r="106" spans="1:8" x14ac:dyDescent="0.25">
      <c r="A106" s="17">
        <v>206.01</v>
      </c>
      <c r="B106" s="17" t="s">
        <v>27</v>
      </c>
      <c r="C106" s="18" t="s">
        <v>371</v>
      </c>
      <c r="D106" s="18" t="s">
        <v>502</v>
      </c>
      <c r="E106" s="19">
        <v>700000</v>
      </c>
      <c r="F106" s="20"/>
      <c r="G106" s="17"/>
      <c r="H106" s="17"/>
    </row>
    <row r="107" spans="1:8" x14ac:dyDescent="0.25">
      <c r="A107" s="17">
        <v>206.01</v>
      </c>
      <c r="B107" s="17" t="s">
        <v>27</v>
      </c>
      <c r="C107" s="18" t="s">
        <v>372</v>
      </c>
      <c r="D107" s="18" t="s">
        <v>503</v>
      </c>
      <c r="E107" s="19">
        <v>700000</v>
      </c>
      <c r="F107" s="20"/>
      <c r="G107" s="17"/>
      <c r="H107" s="17"/>
    </row>
    <row r="108" spans="1:8" s="15" customFormat="1" x14ac:dyDescent="0.25">
      <c r="A108" s="17">
        <v>206.01</v>
      </c>
      <c r="B108" s="17" t="s">
        <v>27</v>
      </c>
      <c r="C108" s="18" t="s">
        <v>373</v>
      </c>
      <c r="D108" s="18" t="s">
        <v>504</v>
      </c>
      <c r="E108" s="19">
        <v>500000</v>
      </c>
      <c r="F108" s="10"/>
      <c r="G108" s="9"/>
      <c r="H108" s="9"/>
    </row>
    <row r="109" spans="1:8" x14ac:dyDescent="0.25">
      <c r="A109" s="9">
        <v>206.01</v>
      </c>
      <c r="B109" s="9" t="s">
        <v>27</v>
      </c>
      <c r="C109" s="13" t="s">
        <v>706</v>
      </c>
      <c r="D109" s="13" t="s">
        <v>505</v>
      </c>
      <c r="E109" s="14">
        <f>E110</f>
        <v>3000000</v>
      </c>
      <c r="F109" s="20"/>
      <c r="G109" s="17"/>
      <c r="H109" s="17"/>
    </row>
    <row r="110" spans="1:8" s="15" customFormat="1" x14ac:dyDescent="0.25">
      <c r="A110" s="17">
        <v>206.01</v>
      </c>
      <c r="B110" s="17" t="s">
        <v>27</v>
      </c>
      <c r="C110" s="18" t="s">
        <v>374</v>
      </c>
      <c r="D110" s="18" t="s">
        <v>505</v>
      </c>
      <c r="E110" s="19">
        <v>3000000</v>
      </c>
      <c r="F110" s="10"/>
      <c r="G110" s="9"/>
      <c r="H110" s="9"/>
    </row>
    <row r="111" spans="1:8" s="15" customFormat="1" x14ac:dyDescent="0.25">
      <c r="A111" s="9">
        <v>206.01</v>
      </c>
      <c r="B111" s="9" t="s">
        <v>27</v>
      </c>
      <c r="C111" s="13" t="s">
        <v>722</v>
      </c>
      <c r="D111" s="13" t="s">
        <v>731</v>
      </c>
      <c r="E111" s="14">
        <f>E112+E114+E116+E118</f>
        <v>27000000</v>
      </c>
      <c r="F111" s="10"/>
      <c r="G111" s="9"/>
      <c r="H111" s="9"/>
    </row>
    <row r="112" spans="1:8" x14ac:dyDescent="0.25">
      <c r="A112" s="9">
        <v>206.01</v>
      </c>
      <c r="B112" s="9" t="s">
        <v>27</v>
      </c>
      <c r="C112" s="13" t="s">
        <v>705</v>
      </c>
      <c r="D112" s="13" t="s">
        <v>732</v>
      </c>
      <c r="E112" s="14">
        <f>E113</f>
        <v>1000000</v>
      </c>
      <c r="F112" s="20"/>
      <c r="G112" s="17"/>
      <c r="H112" s="17"/>
    </row>
    <row r="113" spans="1:8" s="15" customFormat="1" x14ac:dyDescent="0.25">
      <c r="A113" s="17">
        <v>206.01</v>
      </c>
      <c r="B113" s="17" t="s">
        <v>27</v>
      </c>
      <c r="C113" s="18" t="s">
        <v>375</v>
      </c>
      <c r="D113" s="18" t="s">
        <v>506</v>
      </c>
      <c r="E113" s="19">
        <v>1000000</v>
      </c>
      <c r="F113" s="10"/>
      <c r="G113" s="9"/>
      <c r="H113" s="9"/>
    </row>
    <row r="114" spans="1:8" x14ac:dyDescent="0.25">
      <c r="A114" s="9">
        <v>206.01</v>
      </c>
      <c r="B114" s="9" t="s">
        <v>27</v>
      </c>
      <c r="C114" s="13" t="s">
        <v>704</v>
      </c>
      <c r="D114" s="13" t="s">
        <v>507</v>
      </c>
      <c r="E114" s="14">
        <f>E115</f>
        <v>500000</v>
      </c>
      <c r="F114" s="20"/>
      <c r="G114" s="17"/>
      <c r="H114" s="17"/>
    </row>
    <row r="115" spans="1:8" s="15" customFormat="1" x14ac:dyDescent="0.25">
      <c r="A115" s="17">
        <v>206.01</v>
      </c>
      <c r="B115" s="17" t="s">
        <v>27</v>
      </c>
      <c r="C115" s="18" t="s">
        <v>376</v>
      </c>
      <c r="D115" s="18" t="s">
        <v>507</v>
      </c>
      <c r="E115" s="19">
        <v>500000</v>
      </c>
      <c r="F115" s="10"/>
      <c r="G115" s="9"/>
      <c r="H115" s="9"/>
    </row>
    <row r="116" spans="1:8" x14ac:dyDescent="0.25">
      <c r="A116" s="9">
        <v>206.01</v>
      </c>
      <c r="B116" s="9" t="s">
        <v>27</v>
      </c>
      <c r="C116" s="13" t="s">
        <v>703</v>
      </c>
      <c r="D116" s="13" t="s">
        <v>508</v>
      </c>
      <c r="E116" s="14">
        <f>E117</f>
        <v>25000000</v>
      </c>
      <c r="F116" s="20"/>
      <c r="G116" s="17"/>
      <c r="H116" s="17"/>
    </row>
    <row r="117" spans="1:8" s="15" customFormat="1" x14ac:dyDescent="0.25">
      <c r="A117" s="17">
        <v>206.01</v>
      </c>
      <c r="B117" s="17" t="s">
        <v>27</v>
      </c>
      <c r="C117" s="18" t="s">
        <v>377</v>
      </c>
      <c r="D117" s="18" t="s">
        <v>508</v>
      </c>
      <c r="E117" s="19">
        <v>25000000</v>
      </c>
      <c r="F117" s="10"/>
      <c r="G117" s="9"/>
      <c r="H117" s="9"/>
    </row>
    <row r="118" spans="1:8" x14ac:dyDescent="0.25">
      <c r="A118" s="9">
        <v>206.01</v>
      </c>
      <c r="B118" s="9" t="s">
        <v>27</v>
      </c>
      <c r="C118" s="13" t="s">
        <v>702</v>
      </c>
      <c r="D118" s="13" t="s">
        <v>509</v>
      </c>
      <c r="E118" s="14">
        <f>E119</f>
        <v>500000</v>
      </c>
      <c r="F118" s="20"/>
      <c r="G118" s="17"/>
      <c r="H118" s="17"/>
    </row>
    <row r="119" spans="1:8" s="15" customFormat="1" x14ac:dyDescent="0.25">
      <c r="A119" s="17">
        <v>206.01</v>
      </c>
      <c r="B119" s="17" t="s">
        <v>27</v>
      </c>
      <c r="C119" s="18" t="s">
        <v>378</v>
      </c>
      <c r="D119" s="18" t="s">
        <v>509</v>
      </c>
      <c r="E119" s="19">
        <v>500000</v>
      </c>
      <c r="F119" s="10"/>
      <c r="G119" s="9"/>
      <c r="H119" s="9"/>
    </row>
    <row r="120" spans="1:8" s="15" customFormat="1" x14ac:dyDescent="0.25">
      <c r="A120" s="9">
        <v>206.01</v>
      </c>
      <c r="B120" s="9" t="s">
        <v>27</v>
      </c>
      <c r="C120" s="13" t="s">
        <v>7</v>
      </c>
      <c r="D120" s="13" t="s">
        <v>733</v>
      </c>
      <c r="E120" s="14">
        <f>E121+E127+E134</f>
        <v>209400000</v>
      </c>
      <c r="F120" s="10"/>
      <c r="G120" s="9"/>
      <c r="H120" s="9"/>
    </row>
    <row r="121" spans="1:8" x14ac:dyDescent="0.25">
      <c r="A121" s="9">
        <v>206.01</v>
      </c>
      <c r="B121" s="9" t="s">
        <v>27</v>
      </c>
      <c r="C121" s="13" t="s">
        <v>701</v>
      </c>
      <c r="D121" s="13" t="s">
        <v>737</v>
      </c>
      <c r="E121" s="14">
        <f>SUM(E122:E126)</f>
        <v>204500000</v>
      </c>
      <c r="F121" s="20"/>
      <c r="G121" s="17"/>
      <c r="H121" s="17"/>
    </row>
    <row r="122" spans="1:8" x14ac:dyDescent="0.25">
      <c r="A122" s="17">
        <v>206.01</v>
      </c>
      <c r="B122" s="17" t="s">
        <v>27</v>
      </c>
      <c r="C122" s="18" t="s">
        <v>379</v>
      </c>
      <c r="D122" s="18" t="s">
        <v>510</v>
      </c>
      <c r="E122" s="19">
        <v>200000000</v>
      </c>
      <c r="F122" s="20"/>
      <c r="G122" s="17"/>
      <c r="H122" s="17"/>
    </row>
    <row r="123" spans="1:8" x14ac:dyDescent="0.25">
      <c r="A123" s="17">
        <v>206.01</v>
      </c>
      <c r="B123" s="17" t="s">
        <v>27</v>
      </c>
      <c r="C123" s="18" t="s">
        <v>380</v>
      </c>
      <c r="D123" s="18" t="s">
        <v>511</v>
      </c>
      <c r="E123" s="19">
        <v>3000000</v>
      </c>
      <c r="F123" s="20"/>
      <c r="G123" s="17"/>
      <c r="H123" s="17"/>
    </row>
    <row r="124" spans="1:8" x14ac:dyDescent="0.25">
      <c r="A124" s="17">
        <v>206.01</v>
      </c>
      <c r="B124" s="17" t="s">
        <v>27</v>
      </c>
      <c r="C124" s="18" t="s">
        <v>381</v>
      </c>
      <c r="D124" s="18" t="s">
        <v>512</v>
      </c>
      <c r="E124" s="19">
        <v>500000</v>
      </c>
      <c r="F124" s="20"/>
      <c r="G124" s="17"/>
      <c r="H124" s="17"/>
    </row>
    <row r="125" spans="1:8" x14ac:dyDescent="0.25">
      <c r="A125" s="17">
        <v>206.01</v>
      </c>
      <c r="B125" s="17" t="s">
        <v>27</v>
      </c>
      <c r="C125" s="18" t="s">
        <v>382</v>
      </c>
      <c r="D125" s="18" t="s">
        <v>513</v>
      </c>
      <c r="E125" s="19">
        <v>500000</v>
      </c>
      <c r="F125" s="20"/>
      <c r="G125" s="17"/>
      <c r="H125" s="17"/>
    </row>
    <row r="126" spans="1:8" s="15" customFormat="1" x14ac:dyDescent="0.25">
      <c r="A126" s="17">
        <v>206.01</v>
      </c>
      <c r="B126" s="17" t="s">
        <v>27</v>
      </c>
      <c r="C126" s="18" t="s">
        <v>383</v>
      </c>
      <c r="D126" s="18" t="s">
        <v>514</v>
      </c>
      <c r="E126" s="19">
        <v>500000</v>
      </c>
      <c r="F126" s="10"/>
      <c r="G126" s="9"/>
      <c r="H126" s="9"/>
    </row>
    <row r="127" spans="1:8" x14ac:dyDescent="0.25">
      <c r="A127" s="9">
        <v>206.01</v>
      </c>
      <c r="B127" s="9" t="s">
        <v>27</v>
      </c>
      <c r="C127" s="13" t="s">
        <v>700</v>
      </c>
      <c r="D127" s="13" t="s">
        <v>738</v>
      </c>
      <c r="E127" s="14">
        <f>SUM(E128:E133)</f>
        <v>4200000</v>
      </c>
      <c r="F127" s="20"/>
      <c r="G127" s="17"/>
      <c r="H127" s="17"/>
    </row>
    <row r="128" spans="1:8" x14ac:dyDescent="0.25">
      <c r="A128" s="17">
        <v>206.01</v>
      </c>
      <c r="B128" s="17" t="s">
        <v>27</v>
      </c>
      <c r="C128" s="18" t="s">
        <v>384</v>
      </c>
      <c r="D128" s="18" t="s">
        <v>515</v>
      </c>
      <c r="E128" s="19">
        <v>700000</v>
      </c>
      <c r="F128" s="20"/>
      <c r="G128" s="17"/>
      <c r="H128" s="17"/>
    </row>
    <row r="129" spans="1:8" x14ac:dyDescent="0.25">
      <c r="A129" s="17">
        <v>206.01</v>
      </c>
      <c r="B129" s="17" t="s">
        <v>27</v>
      </c>
      <c r="C129" s="18" t="s">
        <v>385</v>
      </c>
      <c r="D129" s="18" t="s">
        <v>516</v>
      </c>
      <c r="E129" s="19">
        <v>700000</v>
      </c>
      <c r="F129" s="20"/>
      <c r="G129" s="17"/>
      <c r="H129" s="17"/>
    </row>
    <row r="130" spans="1:8" x14ac:dyDescent="0.25">
      <c r="A130" s="17">
        <v>206.01</v>
      </c>
      <c r="B130" s="17" t="s">
        <v>27</v>
      </c>
      <c r="C130" s="18" t="s">
        <v>386</v>
      </c>
      <c r="D130" s="18" t="s">
        <v>517</v>
      </c>
      <c r="E130" s="19">
        <v>700000</v>
      </c>
      <c r="F130" s="20"/>
      <c r="G130" s="17"/>
      <c r="H130" s="17"/>
    </row>
    <row r="131" spans="1:8" x14ac:dyDescent="0.25">
      <c r="A131" s="17">
        <v>206.01</v>
      </c>
      <c r="B131" s="17" t="s">
        <v>27</v>
      </c>
      <c r="C131" s="18" t="s">
        <v>387</v>
      </c>
      <c r="D131" s="18" t="s">
        <v>518</v>
      </c>
      <c r="E131" s="19">
        <v>700000</v>
      </c>
      <c r="F131" s="20"/>
      <c r="G131" s="17"/>
      <c r="H131" s="17"/>
    </row>
    <row r="132" spans="1:8" x14ac:dyDescent="0.25">
      <c r="A132" s="17">
        <v>206.01</v>
      </c>
      <c r="B132" s="17" t="s">
        <v>27</v>
      </c>
      <c r="C132" s="18" t="s">
        <v>388</v>
      </c>
      <c r="D132" s="18" t="s">
        <v>519</v>
      </c>
      <c r="E132" s="19">
        <v>700000</v>
      </c>
      <c r="F132" s="20"/>
      <c r="G132" s="17"/>
      <c r="H132" s="17"/>
    </row>
    <row r="133" spans="1:8" s="15" customFormat="1" x14ac:dyDescent="0.25">
      <c r="A133" s="17">
        <v>206.01</v>
      </c>
      <c r="B133" s="17" t="s">
        <v>27</v>
      </c>
      <c r="C133" s="18" t="s">
        <v>389</v>
      </c>
      <c r="D133" s="18" t="s">
        <v>520</v>
      </c>
      <c r="E133" s="19">
        <v>700000</v>
      </c>
      <c r="F133" s="10"/>
      <c r="G133" s="9"/>
      <c r="H133" s="9"/>
    </row>
    <row r="134" spans="1:8" x14ac:dyDescent="0.25">
      <c r="A134" s="9">
        <v>206.01</v>
      </c>
      <c r="B134" s="9" t="s">
        <v>27</v>
      </c>
      <c r="C134" s="13" t="s">
        <v>699</v>
      </c>
      <c r="D134" s="13" t="s">
        <v>521</v>
      </c>
      <c r="E134" s="14">
        <f>E135</f>
        <v>700000</v>
      </c>
      <c r="F134" s="20"/>
      <c r="G134" s="17"/>
      <c r="H134" s="17"/>
    </row>
    <row r="135" spans="1:8" s="15" customFormat="1" x14ac:dyDescent="0.25">
      <c r="A135" s="17">
        <v>206.01</v>
      </c>
      <c r="B135" s="17" t="s">
        <v>27</v>
      </c>
      <c r="C135" s="18" t="s">
        <v>390</v>
      </c>
      <c r="D135" s="18" t="s">
        <v>521</v>
      </c>
      <c r="E135" s="19">
        <v>700000</v>
      </c>
      <c r="F135" s="10"/>
      <c r="G135" s="9"/>
      <c r="H135" s="9"/>
    </row>
    <row r="136" spans="1:8" s="15" customFormat="1" x14ac:dyDescent="0.25">
      <c r="A136" s="9">
        <v>206.01</v>
      </c>
      <c r="B136" s="9" t="s">
        <v>27</v>
      </c>
      <c r="C136" s="13" t="s">
        <v>2</v>
      </c>
      <c r="D136" s="13" t="s">
        <v>743</v>
      </c>
      <c r="E136" s="14">
        <f>E137+E139+E141+E143+E147+E153+E160</f>
        <v>606600000</v>
      </c>
      <c r="F136" s="10"/>
      <c r="G136" s="9"/>
      <c r="H136" s="9"/>
    </row>
    <row r="137" spans="1:8" x14ac:dyDescent="0.25">
      <c r="A137" s="9">
        <v>206.01</v>
      </c>
      <c r="B137" s="9" t="s">
        <v>27</v>
      </c>
      <c r="C137" s="13" t="s">
        <v>698</v>
      </c>
      <c r="D137" s="13" t="s">
        <v>522</v>
      </c>
      <c r="E137" s="14">
        <f>E138</f>
        <v>1500000</v>
      </c>
      <c r="F137" s="20"/>
      <c r="G137" s="17"/>
      <c r="H137" s="17"/>
    </row>
    <row r="138" spans="1:8" s="15" customFormat="1" x14ac:dyDescent="0.25">
      <c r="A138" s="17">
        <v>206.01</v>
      </c>
      <c r="B138" s="17" t="s">
        <v>27</v>
      </c>
      <c r="C138" s="18" t="s">
        <v>391</v>
      </c>
      <c r="D138" s="18" t="s">
        <v>522</v>
      </c>
      <c r="E138" s="19">
        <v>1500000</v>
      </c>
      <c r="F138" s="10"/>
      <c r="G138" s="9"/>
      <c r="H138" s="9"/>
    </row>
    <row r="139" spans="1:8" x14ac:dyDescent="0.25">
      <c r="A139" s="9">
        <v>206.01</v>
      </c>
      <c r="B139" s="9" t="s">
        <v>27</v>
      </c>
      <c r="C139" s="13" t="s">
        <v>697</v>
      </c>
      <c r="D139" s="13" t="s">
        <v>523</v>
      </c>
      <c r="E139" s="14">
        <f>E140</f>
        <v>1000000</v>
      </c>
      <c r="F139" s="20"/>
      <c r="G139" s="17"/>
      <c r="H139" s="17"/>
    </row>
    <row r="140" spans="1:8" s="15" customFormat="1" x14ac:dyDescent="0.25">
      <c r="A140" s="17">
        <v>206.01</v>
      </c>
      <c r="B140" s="17" t="s">
        <v>27</v>
      </c>
      <c r="C140" s="18" t="s">
        <v>392</v>
      </c>
      <c r="D140" s="18" t="s">
        <v>523</v>
      </c>
      <c r="E140" s="19">
        <v>1000000</v>
      </c>
      <c r="F140" s="10"/>
      <c r="G140" s="9"/>
      <c r="H140" s="9"/>
    </row>
    <row r="141" spans="1:8" x14ac:dyDescent="0.25">
      <c r="A141" s="9">
        <v>206.01</v>
      </c>
      <c r="B141" s="9" t="s">
        <v>27</v>
      </c>
      <c r="C141" s="13" t="s">
        <v>696</v>
      </c>
      <c r="D141" s="13" t="s">
        <v>524</v>
      </c>
      <c r="E141" s="14">
        <f>E142</f>
        <v>500000</v>
      </c>
      <c r="F141" s="20"/>
      <c r="G141" s="17"/>
      <c r="H141" s="17"/>
    </row>
    <row r="142" spans="1:8" s="15" customFormat="1" x14ac:dyDescent="0.25">
      <c r="A142" s="17">
        <v>206.01</v>
      </c>
      <c r="B142" s="17" t="s">
        <v>27</v>
      </c>
      <c r="C142" s="18" t="s">
        <v>393</v>
      </c>
      <c r="D142" s="18" t="s">
        <v>524</v>
      </c>
      <c r="E142" s="19">
        <v>500000</v>
      </c>
      <c r="F142" s="10"/>
      <c r="G142" s="9"/>
      <c r="H142" s="9"/>
    </row>
    <row r="143" spans="1:8" x14ac:dyDescent="0.25">
      <c r="A143" s="9">
        <v>206.01</v>
      </c>
      <c r="B143" s="9" t="s">
        <v>27</v>
      </c>
      <c r="C143" s="13" t="s">
        <v>695</v>
      </c>
      <c r="D143" s="13" t="s">
        <v>782</v>
      </c>
      <c r="E143" s="14">
        <f>SUM(E144:E146)</f>
        <v>13000000</v>
      </c>
      <c r="F143" s="20"/>
      <c r="G143" s="17"/>
      <c r="H143" s="17"/>
    </row>
    <row r="144" spans="1:8" x14ac:dyDescent="0.25">
      <c r="A144" s="17">
        <v>206.01</v>
      </c>
      <c r="B144" s="17" t="s">
        <v>27</v>
      </c>
      <c r="C144" s="18" t="s">
        <v>394</v>
      </c>
      <c r="D144" s="18" t="s">
        <v>525</v>
      </c>
      <c r="E144" s="19">
        <v>12000000</v>
      </c>
      <c r="F144" s="20"/>
      <c r="G144" s="17"/>
      <c r="H144" s="17"/>
    </row>
    <row r="145" spans="1:8" x14ac:dyDescent="0.25">
      <c r="A145" s="17">
        <v>206.01</v>
      </c>
      <c r="B145" s="17" t="s">
        <v>27</v>
      </c>
      <c r="C145" s="18" t="s">
        <v>395</v>
      </c>
      <c r="D145" s="18" t="s">
        <v>526</v>
      </c>
      <c r="E145" s="19">
        <v>500000</v>
      </c>
      <c r="F145" s="20"/>
      <c r="G145" s="17"/>
      <c r="H145" s="17"/>
    </row>
    <row r="146" spans="1:8" s="15" customFormat="1" x14ac:dyDescent="0.25">
      <c r="A146" s="17">
        <v>206.01</v>
      </c>
      <c r="B146" s="17" t="s">
        <v>27</v>
      </c>
      <c r="C146" s="18" t="s">
        <v>396</v>
      </c>
      <c r="D146" s="18" t="s">
        <v>527</v>
      </c>
      <c r="E146" s="19">
        <v>500000</v>
      </c>
      <c r="F146" s="10"/>
      <c r="G146" s="9"/>
      <c r="H146" s="9"/>
    </row>
    <row r="147" spans="1:8" x14ac:dyDescent="0.25">
      <c r="A147" s="9">
        <v>206.01</v>
      </c>
      <c r="B147" s="9" t="s">
        <v>27</v>
      </c>
      <c r="C147" s="13" t="s">
        <v>694</v>
      </c>
      <c r="D147" s="13" t="s">
        <v>744</v>
      </c>
      <c r="E147" s="14">
        <f>SUM(E148:E152)</f>
        <v>23600000</v>
      </c>
      <c r="F147" s="20"/>
      <c r="G147" s="17"/>
      <c r="H147" s="17"/>
    </row>
    <row r="148" spans="1:8" x14ac:dyDescent="0.25">
      <c r="A148" s="17">
        <v>206.01</v>
      </c>
      <c r="B148" s="17" t="s">
        <v>27</v>
      </c>
      <c r="C148" s="18" t="s">
        <v>397</v>
      </c>
      <c r="D148" s="18" t="s">
        <v>528</v>
      </c>
      <c r="E148" s="19">
        <v>20000000</v>
      </c>
      <c r="F148" s="20"/>
      <c r="G148" s="17"/>
      <c r="H148" s="17"/>
    </row>
    <row r="149" spans="1:8" s="15" customFormat="1" ht="31.5" x14ac:dyDescent="0.25">
      <c r="A149" s="38" t="s">
        <v>17</v>
      </c>
      <c r="B149" s="38" t="s">
        <v>18</v>
      </c>
      <c r="C149" s="38" t="s">
        <v>778</v>
      </c>
      <c r="D149" s="37" t="s">
        <v>734</v>
      </c>
      <c r="E149" s="37" t="s">
        <v>25</v>
      </c>
      <c r="F149" s="10"/>
      <c r="G149" s="9"/>
      <c r="H149" s="9"/>
    </row>
    <row r="150" spans="1:8" x14ac:dyDescent="0.25">
      <c r="A150" s="17">
        <v>206.01</v>
      </c>
      <c r="B150" s="17" t="s">
        <v>27</v>
      </c>
      <c r="C150" s="18" t="s">
        <v>398</v>
      </c>
      <c r="D150" s="18" t="s">
        <v>529</v>
      </c>
      <c r="E150" s="19">
        <v>3000000</v>
      </c>
      <c r="F150" s="20"/>
      <c r="G150" s="17"/>
      <c r="H150" s="17"/>
    </row>
    <row r="151" spans="1:8" x14ac:dyDescent="0.25">
      <c r="A151" s="17">
        <v>206.01</v>
      </c>
      <c r="B151" s="17" t="s">
        <v>27</v>
      </c>
      <c r="C151" s="18" t="s">
        <v>399</v>
      </c>
      <c r="D151" s="18" t="s">
        <v>530</v>
      </c>
      <c r="E151" s="19">
        <v>300000</v>
      </c>
      <c r="F151" s="20"/>
      <c r="G151" s="17"/>
      <c r="H151" s="17"/>
    </row>
    <row r="152" spans="1:8" s="15" customFormat="1" x14ac:dyDescent="0.25">
      <c r="A152" s="17">
        <v>206.01</v>
      </c>
      <c r="B152" s="17" t="s">
        <v>27</v>
      </c>
      <c r="C152" s="18" t="s">
        <v>400</v>
      </c>
      <c r="D152" s="18" t="s">
        <v>531</v>
      </c>
      <c r="E152" s="19">
        <v>300000</v>
      </c>
      <c r="F152" s="10"/>
      <c r="G152" s="9"/>
      <c r="H152" s="9"/>
    </row>
    <row r="153" spans="1:8" x14ac:dyDescent="0.25">
      <c r="A153" s="9">
        <v>206.01</v>
      </c>
      <c r="B153" s="9" t="s">
        <v>27</v>
      </c>
      <c r="C153" s="13" t="s">
        <v>693</v>
      </c>
      <c r="D153" s="13" t="s">
        <v>783</v>
      </c>
      <c r="E153" s="14">
        <f>SUM(E154:E159)</f>
        <v>561000000</v>
      </c>
      <c r="F153" s="20"/>
      <c r="G153" s="17"/>
      <c r="H153" s="17"/>
    </row>
    <row r="154" spans="1:8" x14ac:dyDescent="0.25">
      <c r="A154" s="17">
        <v>206.01</v>
      </c>
      <c r="B154" s="17" t="s">
        <v>27</v>
      </c>
      <c r="C154" s="18" t="s">
        <v>401</v>
      </c>
      <c r="D154" s="18" t="s">
        <v>532</v>
      </c>
      <c r="E154" s="19">
        <v>1000000</v>
      </c>
      <c r="F154" s="20"/>
      <c r="G154" s="17"/>
      <c r="H154" s="17"/>
    </row>
    <row r="155" spans="1:8" x14ac:dyDescent="0.25">
      <c r="A155" s="17">
        <v>206.01</v>
      </c>
      <c r="B155" s="17" t="s">
        <v>27</v>
      </c>
      <c r="C155" s="18" t="s">
        <v>402</v>
      </c>
      <c r="D155" s="18" t="s">
        <v>533</v>
      </c>
      <c r="E155" s="19">
        <v>2000000</v>
      </c>
      <c r="F155" s="20"/>
      <c r="G155" s="17"/>
      <c r="H155" s="17"/>
    </row>
    <row r="156" spans="1:8" x14ac:dyDescent="0.25">
      <c r="A156" s="17">
        <v>206.01</v>
      </c>
      <c r="B156" s="17" t="s">
        <v>27</v>
      </c>
      <c r="C156" s="18" t="s">
        <v>403</v>
      </c>
      <c r="D156" s="18" t="s">
        <v>534</v>
      </c>
      <c r="E156" s="19">
        <v>500000</v>
      </c>
      <c r="F156" s="20"/>
      <c r="G156" s="17"/>
      <c r="H156" s="17"/>
    </row>
    <row r="157" spans="1:8" x14ac:dyDescent="0.25">
      <c r="A157" s="17">
        <v>206.01</v>
      </c>
      <c r="B157" s="17" t="s">
        <v>27</v>
      </c>
      <c r="C157" s="18" t="s">
        <v>404</v>
      </c>
      <c r="D157" s="18" t="s">
        <v>535</v>
      </c>
      <c r="E157" s="19">
        <v>160000000</v>
      </c>
      <c r="F157" s="20"/>
      <c r="G157" s="17"/>
      <c r="H157" s="17"/>
    </row>
    <row r="158" spans="1:8" x14ac:dyDescent="0.25">
      <c r="A158" s="17">
        <v>206.01</v>
      </c>
      <c r="B158" s="17" t="s">
        <v>27</v>
      </c>
      <c r="C158" s="18" t="s">
        <v>405</v>
      </c>
      <c r="D158" s="18" t="s">
        <v>536</v>
      </c>
      <c r="E158" s="19">
        <v>2500000</v>
      </c>
      <c r="F158" s="20"/>
      <c r="G158" s="17"/>
      <c r="H158" s="17"/>
    </row>
    <row r="159" spans="1:8" s="15" customFormat="1" x14ac:dyDescent="0.25">
      <c r="A159" s="17">
        <v>206.01</v>
      </c>
      <c r="B159" s="17" t="s">
        <v>27</v>
      </c>
      <c r="C159" s="18" t="s">
        <v>406</v>
      </c>
      <c r="D159" s="18" t="s">
        <v>537</v>
      </c>
      <c r="E159" s="19">
        <v>395000000</v>
      </c>
      <c r="F159" s="10"/>
      <c r="G159" s="9"/>
      <c r="H159" s="9"/>
    </row>
    <row r="160" spans="1:8" x14ac:dyDescent="0.25">
      <c r="A160" s="9">
        <v>206.01</v>
      </c>
      <c r="B160" s="9" t="s">
        <v>27</v>
      </c>
      <c r="C160" s="13" t="s">
        <v>692</v>
      </c>
      <c r="D160" s="13" t="s">
        <v>745</v>
      </c>
      <c r="E160" s="14">
        <f>SUM(E161:E163)</f>
        <v>6000000</v>
      </c>
      <c r="F160" s="20"/>
      <c r="G160" s="17"/>
      <c r="H160" s="17"/>
    </row>
    <row r="161" spans="1:8" x14ac:dyDescent="0.25">
      <c r="A161" s="17">
        <v>206.01</v>
      </c>
      <c r="B161" s="17" t="s">
        <v>27</v>
      </c>
      <c r="C161" s="18" t="s">
        <v>407</v>
      </c>
      <c r="D161" s="18" t="s">
        <v>538</v>
      </c>
      <c r="E161" s="19">
        <v>5000000</v>
      </c>
      <c r="F161" s="20"/>
      <c r="G161" s="17"/>
      <c r="H161" s="17"/>
    </row>
    <row r="162" spans="1:8" x14ac:dyDescent="0.25">
      <c r="A162" s="17">
        <v>206.01</v>
      </c>
      <c r="B162" s="17" t="s">
        <v>27</v>
      </c>
      <c r="C162" s="18" t="s">
        <v>408</v>
      </c>
      <c r="D162" s="18" t="s">
        <v>539</v>
      </c>
      <c r="E162" s="19">
        <v>500000</v>
      </c>
      <c r="F162" s="20"/>
      <c r="G162" s="17"/>
      <c r="H162" s="17"/>
    </row>
    <row r="163" spans="1:8" s="15" customFormat="1" x14ac:dyDescent="0.25">
      <c r="A163" s="17">
        <v>206.01</v>
      </c>
      <c r="B163" s="17" t="s">
        <v>27</v>
      </c>
      <c r="C163" s="18" t="s">
        <v>409</v>
      </c>
      <c r="D163" s="18" t="s">
        <v>540</v>
      </c>
      <c r="E163" s="19">
        <v>500000</v>
      </c>
      <c r="F163" s="10"/>
      <c r="G163" s="9"/>
      <c r="H163" s="9"/>
    </row>
    <row r="164" spans="1:8" s="15" customFormat="1" x14ac:dyDescent="0.25">
      <c r="A164" s="9">
        <v>206.01</v>
      </c>
      <c r="B164" s="9" t="s">
        <v>27</v>
      </c>
      <c r="C164" s="13">
        <v>2.2999999999999998</v>
      </c>
      <c r="D164" s="13" t="s">
        <v>746</v>
      </c>
      <c r="E164" s="14">
        <f>E165+E170+E179+E192+E195+E207+E224+E235</f>
        <v>639138000</v>
      </c>
      <c r="F164" s="10"/>
      <c r="G164" s="9"/>
      <c r="H164" s="9"/>
    </row>
    <row r="165" spans="1:8" s="15" customFormat="1" x14ac:dyDescent="0.25">
      <c r="A165" s="9">
        <v>206.01</v>
      </c>
      <c r="B165" s="9" t="s">
        <v>27</v>
      </c>
      <c r="C165" s="13" t="s">
        <v>11</v>
      </c>
      <c r="D165" s="13" t="s">
        <v>747</v>
      </c>
      <c r="E165" s="14">
        <f>E166+E168</f>
        <v>455288000</v>
      </c>
      <c r="F165" s="10"/>
      <c r="G165" s="9"/>
      <c r="H165" s="9"/>
    </row>
    <row r="166" spans="1:8" x14ac:dyDescent="0.25">
      <c r="A166" s="9">
        <v>206.01</v>
      </c>
      <c r="B166" s="9" t="s">
        <v>27</v>
      </c>
      <c r="C166" s="13" t="s">
        <v>691</v>
      </c>
      <c r="D166" s="13" t="s">
        <v>541</v>
      </c>
      <c r="E166" s="14">
        <f>E167</f>
        <v>455088000</v>
      </c>
      <c r="F166" s="20"/>
      <c r="G166" s="17"/>
      <c r="H166" s="17"/>
    </row>
    <row r="167" spans="1:8" s="15" customFormat="1" x14ac:dyDescent="0.25">
      <c r="A167" s="17">
        <v>206.01</v>
      </c>
      <c r="B167" s="17" t="s">
        <v>27</v>
      </c>
      <c r="C167" s="18" t="s">
        <v>410</v>
      </c>
      <c r="D167" s="18" t="s">
        <v>541</v>
      </c>
      <c r="E167" s="19">
        <v>455088000</v>
      </c>
      <c r="F167" s="10"/>
      <c r="G167" s="9"/>
      <c r="H167" s="9"/>
    </row>
    <row r="168" spans="1:8" x14ac:dyDescent="0.25">
      <c r="A168" s="9">
        <v>206.01</v>
      </c>
      <c r="B168" s="9" t="s">
        <v>27</v>
      </c>
      <c r="C168" s="13" t="s">
        <v>690</v>
      </c>
      <c r="D168" s="13" t="s">
        <v>542</v>
      </c>
      <c r="E168" s="14">
        <f>E169</f>
        <v>200000</v>
      </c>
      <c r="F168" s="20"/>
      <c r="G168" s="17"/>
      <c r="H168" s="17"/>
    </row>
    <row r="169" spans="1:8" s="15" customFormat="1" x14ac:dyDescent="0.25">
      <c r="A169" s="17">
        <v>206.01</v>
      </c>
      <c r="B169" s="17" t="s">
        <v>27</v>
      </c>
      <c r="C169" s="18" t="s">
        <v>411</v>
      </c>
      <c r="D169" s="18" t="s">
        <v>542</v>
      </c>
      <c r="E169" s="19">
        <v>200000</v>
      </c>
      <c r="F169" s="10"/>
      <c r="G169" s="9"/>
      <c r="H169" s="9"/>
    </row>
    <row r="170" spans="1:8" s="15" customFormat="1" x14ac:dyDescent="0.25">
      <c r="A170" s="9">
        <v>206.01</v>
      </c>
      <c r="B170" s="9" t="s">
        <v>27</v>
      </c>
      <c r="C170" s="13" t="s">
        <v>3</v>
      </c>
      <c r="D170" s="13" t="s">
        <v>748</v>
      </c>
      <c r="E170" s="14">
        <f>E171+E173+E175+E177</f>
        <v>8250000</v>
      </c>
      <c r="F170" s="10"/>
      <c r="G170" s="9"/>
      <c r="H170" s="9"/>
    </row>
    <row r="171" spans="1:8" x14ac:dyDescent="0.25">
      <c r="A171" s="9">
        <v>206.01</v>
      </c>
      <c r="B171" s="9" t="s">
        <v>27</v>
      </c>
      <c r="C171" s="13" t="s">
        <v>632</v>
      </c>
      <c r="D171" s="13" t="s">
        <v>543</v>
      </c>
      <c r="E171" s="14">
        <f>E172</f>
        <v>1000000</v>
      </c>
      <c r="F171" s="20"/>
      <c r="G171" s="17"/>
      <c r="H171" s="17"/>
    </row>
    <row r="172" spans="1:8" s="15" customFormat="1" x14ac:dyDescent="0.25">
      <c r="A172" s="17">
        <v>206.01</v>
      </c>
      <c r="B172" s="17" t="s">
        <v>27</v>
      </c>
      <c r="C172" s="18" t="s">
        <v>412</v>
      </c>
      <c r="D172" s="18" t="s">
        <v>543</v>
      </c>
      <c r="E172" s="19">
        <v>1000000</v>
      </c>
      <c r="F172" s="10"/>
      <c r="G172" s="9"/>
      <c r="H172" s="9"/>
    </row>
    <row r="173" spans="1:8" x14ac:dyDescent="0.25">
      <c r="A173" s="9">
        <v>206.01</v>
      </c>
      <c r="B173" s="9" t="s">
        <v>27</v>
      </c>
      <c r="C173" s="13" t="s">
        <v>633</v>
      </c>
      <c r="D173" s="13" t="s">
        <v>544</v>
      </c>
      <c r="E173" s="14">
        <f>E174</f>
        <v>5000000</v>
      </c>
      <c r="F173" s="20"/>
      <c r="G173" s="17"/>
      <c r="H173" s="17"/>
    </row>
    <row r="174" spans="1:8" s="15" customFormat="1" x14ac:dyDescent="0.25">
      <c r="A174" s="17">
        <v>206.01</v>
      </c>
      <c r="B174" s="17" t="s">
        <v>27</v>
      </c>
      <c r="C174" s="18" t="s">
        <v>413</v>
      </c>
      <c r="D174" s="18" t="s">
        <v>544</v>
      </c>
      <c r="E174" s="19">
        <v>5000000</v>
      </c>
      <c r="F174" s="10"/>
      <c r="G174" s="9"/>
      <c r="H174" s="9"/>
    </row>
    <row r="175" spans="1:8" x14ac:dyDescent="0.25">
      <c r="A175" s="9">
        <v>206.01</v>
      </c>
      <c r="B175" s="9" t="s">
        <v>27</v>
      </c>
      <c r="C175" s="13" t="s">
        <v>634</v>
      </c>
      <c r="D175" s="13" t="s">
        <v>545</v>
      </c>
      <c r="E175" s="14">
        <f>E176</f>
        <v>2000000</v>
      </c>
      <c r="F175" s="20"/>
      <c r="G175" s="17"/>
      <c r="H175" s="17"/>
    </row>
    <row r="176" spans="1:8" s="15" customFormat="1" x14ac:dyDescent="0.25">
      <c r="A176" s="17">
        <v>206.01</v>
      </c>
      <c r="B176" s="17" t="s">
        <v>27</v>
      </c>
      <c r="C176" s="18" t="s">
        <v>414</v>
      </c>
      <c r="D176" s="18" t="s">
        <v>545</v>
      </c>
      <c r="E176" s="19">
        <v>2000000</v>
      </c>
      <c r="F176" s="10"/>
      <c r="G176" s="9"/>
      <c r="H176" s="9"/>
    </row>
    <row r="177" spans="1:8" x14ac:dyDescent="0.25">
      <c r="A177" s="9">
        <v>206.01</v>
      </c>
      <c r="B177" s="9" t="s">
        <v>27</v>
      </c>
      <c r="C177" s="13" t="s">
        <v>635</v>
      </c>
      <c r="D177" s="13" t="s">
        <v>546</v>
      </c>
      <c r="E177" s="14">
        <f>E178</f>
        <v>250000</v>
      </c>
      <c r="F177" s="20"/>
      <c r="G177" s="17"/>
      <c r="H177" s="17"/>
    </row>
    <row r="178" spans="1:8" s="15" customFormat="1" x14ac:dyDescent="0.25">
      <c r="A178" s="17">
        <v>206.01</v>
      </c>
      <c r="B178" s="17" t="s">
        <v>27</v>
      </c>
      <c r="C178" s="18" t="s">
        <v>415</v>
      </c>
      <c r="D178" s="18" t="s">
        <v>546</v>
      </c>
      <c r="E178" s="19">
        <v>250000</v>
      </c>
      <c r="F178" s="10"/>
      <c r="G178" s="9"/>
      <c r="H178" s="9"/>
    </row>
    <row r="179" spans="1:8" s="15" customFormat="1" x14ac:dyDescent="0.25">
      <c r="A179" s="9">
        <v>206.01</v>
      </c>
      <c r="B179" s="9" t="s">
        <v>27</v>
      </c>
      <c r="C179" s="13" t="s">
        <v>9</v>
      </c>
      <c r="D179" s="13" t="s">
        <v>749</v>
      </c>
      <c r="E179" s="14">
        <f>E180+E182+E184+E186+E188+E190</f>
        <v>23000000</v>
      </c>
      <c r="F179" s="10"/>
      <c r="G179" s="9"/>
      <c r="H179" s="9"/>
    </row>
    <row r="180" spans="1:8" x14ac:dyDescent="0.25">
      <c r="A180" s="9">
        <v>206.01</v>
      </c>
      <c r="B180" s="9" t="s">
        <v>27</v>
      </c>
      <c r="C180" s="13" t="s">
        <v>636</v>
      </c>
      <c r="D180" s="13" t="s">
        <v>547</v>
      </c>
      <c r="E180" s="14">
        <f>E181</f>
        <v>1000000</v>
      </c>
      <c r="F180" s="20"/>
      <c r="G180" s="17"/>
      <c r="H180" s="17"/>
    </row>
    <row r="181" spans="1:8" s="15" customFormat="1" x14ac:dyDescent="0.25">
      <c r="A181" s="17">
        <v>206.01</v>
      </c>
      <c r="B181" s="17" t="s">
        <v>27</v>
      </c>
      <c r="C181" s="18" t="s">
        <v>416</v>
      </c>
      <c r="D181" s="18" t="s">
        <v>547</v>
      </c>
      <c r="E181" s="19">
        <v>1000000</v>
      </c>
      <c r="F181" s="10"/>
      <c r="G181" s="9"/>
      <c r="H181" s="9"/>
    </row>
    <row r="182" spans="1:8" x14ac:dyDescent="0.25">
      <c r="A182" s="9">
        <v>206.01</v>
      </c>
      <c r="B182" s="9" t="s">
        <v>27</v>
      </c>
      <c r="C182" s="13" t="s">
        <v>637</v>
      </c>
      <c r="D182" s="13" t="s">
        <v>548</v>
      </c>
      <c r="E182" s="14">
        <f>E183</f>
        <v>10000000</v>
      </c>
      <c r="F182" s="20"/>
      <c r="G182" s="17"/>
      <c r="H182" s="17"/>
    </row>
    <row r="183" spans="1:8" s="15" customFormat="1" x14ac:dyDescent="0.25">
      <c r="A183" s="17">
        <v>206.01</v>
      </c>
      <c r="B183" s="17" t="s">
        <v>27</v>
      </c>
      <c r="C183" s="18" t="s">
        <v>417</v>
      </c>
      <c r="D183" s="18" t="s">
        <v>548</v>
      </c>
      <c r="E183" s="19">
        <v>10000000</v>
      </c>
      <c r="F183" s="10"/>
      <c r="G183" s="9"/>
      <c r="H183" s="9"/>
    </row>
    <row r="184" spans="1:8" x14ac:dyDescent="0.25">
      <c r="A184" s="9">
        <v>206.01</v>
      </c>
      <c r="B184" s="9" t="s">
        <v>27</v>
      </c>
      <c r="C184" s="13" t="s">
        <v>638</v>
      </c>
      <c r="D184" s="13" t="s">
        <v>549</v>
      </c>
      <c r="E184" s="14">
        <f>E185</f>
        <v>10000000</v>
      </c>
      <c r="F184" s="20"/>
      <c r="G184" s="17"/>
      <c r="H184" s="17"/>
    </row>
    <row r="185" spans="1:8" s="15" customFormat="1" x14ac:dyDescent="0.25">
      <c r="A185" s="17">
        <v>206.01</v>
      </c>
      <c r="B185" s="17" t="s">
        <v>27</v>
      </c>
      <c r="C185" s="18" t="s">
        <v>418</v>
      </c>
      <c r="D185" s="18" t="s">
        <v>549</v>
      </c>
      <c r="E185" s="19">
        <v>10000000</v>
      </c>
      <c r="F185" s="10"/>
      <c r="G185" s="9"/>
      <c r="H185" s="9"/>
    </row>
    <row r="186" spans="1:8" x14ac:dyDescent="0.25">
      <c r="A186" s="9">
        <v>206.01</v>
      </c>
      <c r="B186" s="9" t="s">
        <v>27</v>
      </c>
      <c r="C186" s="13" t="s">
        <v>639</v>
      </c>
      <c r="D186" s="13" t="s">
        <v>550</v>
      </c>
      <c r="E186" s="14">
        <f>E187</f>
        <v>500000</v>
      </c>
      <c r="F186" s="20"/>
      <c r="G186" s="17"/>
      <c r="H186" s="17"/>
    </row>
    <row r="187" spans="1:8" s="15" customFormat="1" x14ac:dyDescent="0.25">
      <c r="A187" s="17">
        <v>206.01</v>
      </c>
      <c r="B187" s="17" t="s">
        <v>27</v>
      </c>
      <c r="C187" s="18" t="s">
        <v>419</v>
      </c>
      <c r="D187" s="18" t="s">
        <v>550</v>
      </c>
      <c r="E187" s="19">
        <v>500000</v>
      </c>
      <c r="F187" s="10"/>
      <c r="G187" s="9"/>
      <c r="H187" s="9"/>
    </row>
    <row r="188" spans="1:8" x14ac:dyDescent="0.25">
      <c r="A188" s="9">
        <v>206.01</v>
      </c>
      <c r="B188" s="9" t="s">
        <v>27</v>
      </c>
      <c r="C188" s="13" t="s">
        <v>640</v>
      </c>
      <c r="D188" s="13" t="s">
        <v>551</v>
      </c>
      <c r="E188" s="14">
        <f>E189</f>
        <v>1000000</v>
      </c>
      <c r="F188" s="20"/>
      <c r="G188" s="17"/>
      <c r="H188" s="17"/>
    </row>
    <row r="189" spans="1:8" s="15" customFormat="1" x14ac:dyDescent="0.25">
      <c r="A189" s="17">
        <v>206.01</v>
      </c>
      <c r="B189" s="17" t="s">
        <v>27</v>
      </c>
      <c r="C189" s="18" t="s">
        <v>420</v>
      </c>
      <c r="D189" s="18" t="s">
        <v>551</v>
      </c>
      <c r="E189" s="19">
        <v>1000000</v>
      </c>
      <c r="F189" s="10"/>
      <c r="G189" s="9"/>
      <c r="H189" s="9"/>
    </row>
    <row r="190" spans="1:8" x14ac:dyDescent="0.25">
      <c r="A190" s="9">
        <v>206.01</v>
      </c>
      <c r="B190" s="9" t="s">
        <v>27</v>
      </c>
      <c r="C190" s="13" t="s">
        <v>641</v>
      </c>
      <c r="D190" s="13" t="s">
        <v>552</v>
      </c>
      <c r="E190" s="14">
        <f>E191</f>
        <v>500000</v>
      </c>
      <c r="F190" s="20"/>
      <c r="G190" s="17"/>
      <c r="H190" s="17"/>
    </row>
    <row r="191" spans="1:8" s="15" customFormat="1" x14ac:dyDescent="0.25">
      <c r="A191" s="17">
        <v>206.01</v>
      </c>
      <c r="B191" s="17" t="s">
        <v>27</v>
      </c>
      <c r="C191" s="18" t="s">
        <v>421</v>
      </c>
      <c r="D191" s="18" t="s">
        <v>552</v>
      </c>
      <c r="E191" s="19">
        <v>500000</v>
      </c>
      <c r="F191" s="10"/>
      <c r="G191" s="9"/>
      <c r="H191" s="9"/>
    </row>
    <row r="192" spans="1:8" s="15" customFormat="1" x14ac:dyDescent="0.25">
      <c r="A192" s="9">
        <v>206.01</v>
      </c>
      <c r="B192" s="9" t="s">
        <v>27</v>
      </c>
      <c r="C192" s="13" t="s">
        <v>642</v>
      </c>
      <c r="D192" s="13" t="s">
        <v>750</v>
      </c>
      <c r="E192" s="14">
        <f>E193</f>
        <v>15000000</v>
      </c>
      <c r="F192" s="10"/>
      <c r="G192" s="9"/>
      <c r="H192" s="9"/>
    </row>
    <row r="193" spans="1:8" x14ac:dyDescent="0.25">
      <c r="A193" s="9">
        <v>206.01</v>
      </c>
      <c r="B193" s="9" t="s">
        <v>27</v>
      </c>
      <c r="C193" s="13" t="s">
        <v>643</v>
      </c>
      <c r="D193" s="13" t="s">
        <v>553</v>
      </c>
      <c r="E193" s="14">
        <f>E194</f>
        <v>15000000</v>
      </c>
      <c r="F193" s="20"/>
      <c r="G193" s="17"/>
      <c r="H193" s="17"/>
    </row>
    <row r="194" spans="1:8" s="15" customFormat="1" x14ac:dyDescent="0.25">
      <c r="A194" s="17">
        <v>206.01</v>
      </c>
      <c r="B194" s="17" t="s">
        <v>27</v>
      </c>
      <c r="C194" s="18" t="s">
        <v>422</v>
      </c>
      <c r="D194" s="18" t="s">
        <v>553</v>
      </c>
      <c r="E194" s="19">
        <v>15000000</v>
      </c>
      <c r="F194" s="10"/>
      <c r="G194" s="9"/>
      <c r="H194" s="9"/>
    </row>
    <row r="195" spans="1:8" s="15" customFormat="1" x14ac:dyDescent="0.25">
      <c r="A195" s="9">
        <v>206.01</v>
      </c>
      <c r="B195" s="9" t="s">
        <v>27</v>
      </c>
      <c r="C195" s="13" t="s">
        <v>12</v>
      </c>
      <c r="D195" s="13" t="s">
        <v>751</v>
      </c>
      <c r="E195" s="14">
        <f>E196+E198+E200+E202+E204</f>
        <v>12200000</v>
      </c>
      <c r="F195" s="10"/>
      <c r="G195" s="9"/>
      <c r="H195" s="9"/>
    </row>
    <row r="196" spans="1:8" x14ac:dyDescent="0.25">
      <c r="A196" s="9">
        <v>206.01</v>
      </c>
      <c r="B196" s="9" t="s">
        <v>27</v>
      </c>
      <c r="C196" s="13" t="s">
        <v>689</v>
      </c>
      <c r="D196" s="13" t="s">
        <v>554</v>
      </c>
      <c r="E196" s="14">
        <f>E197</f>
        <v>100000</v>
      </c>
      <c r="F196" s="20"/>
      <c r="G196" s="17"/>
      <c r="H196" s="17"/>
    </row>
    <row r="197" spans="1:8" s="15" customFormat="1" x14ac:dyDescent="0.25">
      <c r="A197" s="17">
        <v>206.01</v>
      </c>
      <c r="B197" s="17" t="s">
        <v>27</v>
      </c>
      <c r="C197" s="18" t="s">
        <v>423</v>
      </c>
      <c r="D197" s="18" t="s">
        <v>554</v>
      </c>
      <c r="E197" s="19">
        <v>100000</v>
      </c>
      <c r="F197" s="10"/>
      <c r="G197" s="9"/>
      <c r="H197" s="9"/>
    </row>
    <row r="198" spans="1:8" x14ac:dyDescent="0.25">
      <c r="A198" s="9">
        <v>206.01</v>
      </c>
      <c r="B198" s="9" t="s">
        <v>27</v>
      </c>
      <c r="C198" s="13" t="s">
        <v>644</v>
      </c>
      <c r="D198" s="13" t="s">
        <v>555</v>
      </c>
      <c r="E198" s="14">
        <f>E199</f>
        <v>100000</v>
      </c>
      <c r="F198" s="20"/>
      <c r="G198" s="17"/>
      <c r="H198" s="17"/>
    </row>
    <row r="199" spans="1:8" s="15" customFormat="1" x14ac:dyDescent="0.25">
      <c r="A199" s="17">
        <v>206.01</v>
      </c>
      <c r="B199" s="17" t="s">
        <v>27</v>
      </c>
      <c r="C199" s="18" t="s">
        <v>424</v>
      </c>
      <c r="D199" s="18" t="s">
        <v>555</v>
      </c>
      <c r="E199" s="19">
        <v>100000</v>
      </c>
      <c r="F199" s="10"/>
      <c r="G199" s="9"/>
      <c r="H199" s="9"/>
    </row>
    <row r="200" spans="1:8" x14ac:dyDescent="0.25">
      <c r="A200" s="9">
        <v>206.01</v>
      </c>
      <c r="B200" s="9" t="s">
        <v>27</v>
      </c>
      <c r="C200" s="13" t="s">
        <v>645</v>
      </c>
      <c r="D200" s="13" t="s">
        <v>556</v>
      </c>
      <c r="E200" s="14">
        <f>E201</f>
        <v>1000000</v>
      </c>
      <c r="F200" s="20"/>
      <c r="G200" s="17"/>
      <c r="H200" s="17"/>
    </row>
    <row r="201" spans="1:8" s="15" customFormat="1" x14ac:dyDescent="0.25">
      <c r="A201" s="17">
        <v>206.01</v>
      </c>
      <c r="B201" s="17" t="s">
        <v>27</v>
      </c>
      <c r="C201" s="18" t="s">
        <v>425</v>
      </c>
      <c r="D201" s="18" t="s">
        <v>556</v>
      </c>
      <c r="E201" s="19">
        <v>1000000</v>
      </c>
      <c r="F201" s="10"/>
      <c r="G201" s="9"/>
      <c r="H201" s="9"/>
    </row>
    <row r="202" spans="1:8" x14ac:dyDescent="0.25">
      <c r="A202" s="9">
        <v>206.01</v>
      </c>
      <c r="B202" s="9" t="s">
        <v>27</v>
      </c>
      <c r="C202" s="13" t="s">
        <v>646</v>
      </c>
      <c r="D202" s="13" t="s">
        <v>557</v>
      </c>
      <c r="E202" s="14">
        <f>E203</f>
        <v>1000000</v>
      </c>
      <c r="F202" s="20"/>
      <c r="G202" s="17"/>
      <c r="H202" s="17"/>
    </row>
    <row r="203" spans="1:8" s="15" customFormat="1" x14ac:dyDescent="0.25">
      <c r="A203" s="17">
        <v>206.01</v>
      </c>
      <c r="B203" s="17" t="s">
        <v>27</v>
      </c>
      <c r="C203" s="18" t="s">
        <v>426</v>
      </c>
      <c r="D203" s="18" t="s">
        <v>557</v>
      </c>
      <c r="E203" s="19">
        <v>1000000</v>
      </c>
      <c r="F203" s="10"/>
      <c r="G203" s="9"/>
      <c r="H203" s="9"/>
    </row>
    <row r="204" spans="1:8" x14ac:dyDescent="0.25">
      <c r="A204" s="9">
        <v>206.01</v>
      </c>
      <c r="B204" s="9" t="s">
        <v>27</v>
      </c>
      <c r="C204" s="13" t="s">
        <v>647</v>
      </c>
      <c r="D204" s="13" t="s">
        <v>558</v>
      </c>
      <c r="E204" s="14">
        <f>E206</f>
        <v>10000000</v>
      </c>
      <c r="F204" s="20"/>
      <c r="G204" s="17"/>
      <c r="H204" s="17"/>
    </row>
    <row r="205" spans="1:8" ht="31.5" x14ac:dyDescent="0.25">
      <c r="A205" s="38" t="s">
        <v>17</v>
      </c>
      <c r="B205" s="38" t="s">
        <v>18</v>
      </c>
      <c r="C205" s="38" t="s">
        <v>778</v>
      </c>
      <c r="D205" s="37" t="s">
        <v>734</v>
      </c>
      <c r="E205" s="37" t="s">
        <v>25</v>
      </c>
      <c r="F205" s="20"/>
      <c r="G205" s="17"/>
      <c r="H205" s="17"/>
    </row>
    <row r="206" spans="1:8" s="15" customFormat="1" x14ac:dyDescent="0.25">
      <c r="A206" s="17">
        <v>206.01</v>
      </c>
      <c r="B206" s="17" t="s">
        <v>27</v>
      </c>
      <c r="C206" s="18" t="s">
        <v>427</v>
      </c>
      <c r="D206" s="18" t="s">
        <v>558</v>
      </c>
      <c r="E206" s="19">
        <v>10000000</v>
      </c>
      <c r="F206" s="10"/>
      <c r="G206" s="9"/>
      <c r="H206" s="9"/>
    </row>
    <row r="207" spans="1:8" s="15" customFormat="1" x14ac:dyDescent="0.25">
      <c r="A207" s="9">
        <v>206.01</v>
      </c>
      <c r="B207" s="9" t="s">
        <v>27</v>
      </c>
      <c r="C207" s="13" t="s">
        <v>4</v>
      </c>
      <c r="D207" s="13" t="s">
        <v>752</v>
      </c>
      <c r="E207" s="14">
        <f>E208+E214+E218+E222</f>
        <v>3100000</v>
      </c>
      <c r="F207" s="10"/>
      <c r="G207" s="9"/>
      <c r="H207" s="9"/>
    </row>
    <row r="208" spans="1:8" x14ac:dyDescent="0.25">
      <c r="A208" s="9">
        <v>206.01</v>
      </c>
      <c r="B208" s="9" t="s">
        <v>27</v>
      </c>
      <c r="C208" s="13" t="s">
        <v>648</v>
      </c>
      <c r="D208" s="13" t="s">
        <v>753</v>
      </c>
      <c r="E208" s="14">
        <f>SUM(E209:E213)</f>
        <v>200000</v>
      </c>
      <c r="F208" s="20"/>
      <c r="G208" s="17"/>
      <c r="H208" s="17"/>
    </row>
    <row r="209" spans="1:8" x14ac:dyDescent="0.25">
      <c r="A209" s="17">
        <v>206.01</v>
      </c>
      <c r="B209" s="17" t="s">
        <v>27</v>
      </c>
      <c r="C209" s="18" t="s">
        <v>429</v>
      </c>
      <c r="D209" s="18" t="s">
        <v>560</v>
      </c>
      <c r="E209" s="19">
        <v>25000</v>
      </c>
      <c r="F209" s="20"/>
      <c r="G209" s="17"/>
      <c r="H209" s="17"/>
    </row>
    <row r="210" spans="1:8" x14ac:dyDescent="0.25">
      <c r="A210" s="17">
        <v>206.01</v>
      </c>
      <c r="B210" s="17" t="s">
        <v>27</v>
      </c>
      <c r="C210" s="18" t="s">
        <v>430</v>
      </c>
      <c r="D210" s="18" t="s">
        <v>561</v>
      </c>
      <c r="E210" s="19">
        <v>25000</v>
      </c>
      <c r="F210" s="20"/>
      <c r="G210" s="17"/>
      <c r="H210" s="17"/>
    </row>
    <row r="211" spans="1:8" x14ac:dyDescent="0.25">
      <c r="A211" s="17">
        <v>206.01</v>
      </c>
      <c r="B211" s="17" t="s">
        <v>27</v>
      </c>
      <c r="C211" s="18" t="s">
        <v>431</v>
      </c>
      <c r="D211" s="18" t="s">
        <v>562</v>
      </c>
      <c r="E211" s="19">
        <v>25000</v>
      </c>
      <c r="F211" s="20"/>
      <c r="G211" s="17"/>
      <c r="H211" s="17"/>
    </row>
    <row r="212" spans="1:8" x14ac:dyDescent="0.25">
      <c r="A212" s="17">
        <v>206.01</v>
      </c>
      <c r="B212" s="17" t="s">
        <v>27</v>
      </c>
      <c r="C212" s="18" t="s">
        <v>432</v>
      </c>
      <c r="D212" s="18" t="s">
        <v>563</v>
      </c>
      <c r="E212" s="19">
        <v>25000</v>
      </c>
      <c r="F212" s="20"/>
      <c r="G212" s="17"/>
      <c r="H212" s="17"/>
    </row>
    <row r="213" spans="1:8" s="15" customFormat="1" x14ac:dyDescent="0.25">
      <c r="A213" s="17">
        <v>206.01</v>
      </c>
      <c r="B213" s="17" t="s">
        <v>27</v>
      </c>
      <c r="C213" s="18" t="s">
        <v>428</v>
      </c>
      <c r="D213" s="18" t="s">
        <v>559</v>
      </c>
      <c r="E213" s="19">
        <v>100000</v>
      </c>
      <c r="F213" s="10"/>
      <c r="G213" s="9"/>
      <c r="H213" s="9"/>
    </row>
    <row r="214" spans="1:8" x14ac:dyDescent="0.25">
      <c r="A214" s="9">
        <v>206.01</v>
      </c>
      <c r="B214" s="9" t="s">
        <v>27</v>
      </c>
      <c r="C214" s="13" t="s">
        <v>649</v>
      </c>
      <c r="D214" s="13" t="s">
        <v>754</v>
      </c>
      <c r="E214" s="14">
        <f>SUM(E215:E217)</f>
        <v>200000</v>
      </c>
      <c r="F214" s="20"/>
      <c r="G214" s="17"/>
      <c r="H214" s="17"/>
    </row>
    <row r="215" spans="1:8" x14ac:dyDescent="0.25">
      <c r="A215" s="17">
        <v>206.01</v>
      </c>
      <c r="B215" s="17" t="s">
        <v>27</v>
      </c>
      <c r="C215" s="18" t="s">
        <v>433</v>
      </c>
      <c r="D215" s="18" t="s">
        <v>564</v>
      </c>
      <c r="E215" s="19">
        <v>100000</v>
      </c>
      <c r="F215" s="20"/>
      <c r="G215" s="17"/>
      <c r="H215" s="17"/>
    </row>
    <row r="216" spans="1:8" x14ac:dyDescent="0.25">
      <c r="A216" s="17">
        <v>206.01</v>
      </c>
      <c r="B216" s="17" t="s">
        <v>27</v>
      </c>
      <c r="C216" s="18" t="s">
        <v>434</v>
      </c>
      <c r="D216" s="18" t="s">
        <v>565</v>
      </c>
      <c r="E216" s="19">
        <v>50000</v>
      </c>
      <c r="F216" s="20"/>
      <c r="G216" s="17"/>
      <c r="H216" s="17"/>
    </row>
    <row r="217" spans="1:8" s="15" customFormat="1" x14ac:dyDescent="0.25">
      <c r="A217" s="17">
        <v>206.01</v>
      </c>
      <c r="B217" s="17" t="s">
        <v>27</v>
      </c>
      <c r="C217" s="18" t="s">
        <v>435</v>
      </c>
      <c r="D217" s="18" t="s">
        <v>566</v>
      </c>
      <c r="E217" s="19">
        <v>50000</v>
      </c>
      <c r="F217" s="10"/>
      <c r="G217" s="9"/>
      <c r="H217" s="9"/>
    </row>
    <row r="218" spans="1:8" x14ac:dyDescent="0.25">
      <c r="A218" s="9">
        <v>206.01</v>
      </c>
      <c r="B218" s="9" t="s">
        <v>27</v>
      </c>
      <c r="C218" s="13" t="s">
        <v>650</v>
      </c>
      <c r="D218" s="13" t="s">
        <v>784</v>
      </c>
      <c r="E218" s="14">
        <f>SUM(E219:E221)</f>
        <v>2600000</v>
      </c>
      <c r="F218" s="20"/>
      <c r="G218" s="17"/>
      <c r="H218" s="17"/>
    </row>
    <row r="219" spans="1:8" x14ac:dyDescent="0.25">
      <c r="A219" s="17">
        <v>206.01</v>
      </c>
      <c r="B219" s="17" t="s">
        <v>27</v>
      </c>
      <c r="C219" s="18" t="s">
        <v>436</v>
      </c>
      <c r="D219" s="18" t="s">
        <v>567</v>
      </c>
      <c r="E219" s="19">
        <v>500000</v>
      </c>
      <c r="F219" s="20"/>
      <c r="G219" s="17"/>
      <c r="H219" s="17"/>
    </row>
    <row r="220" spans="1:8" x14ac:dyDescent="0.25">
      <c r="A220" s="17">
        <v>206.01</v>
      </c>
      <c r="B220" s="17" t="s">
        <v>27</v>
      </c>
      <c r="C220" s="18" t="s">
        <v>437</v>
      </c>
      <c r="D220" s="18" t="s">
        <v>568</v>
      </c>
      <c r="E220" s="19">
        <v>100000</v>
      </c>
      <c r="F220" s="20"/>
      <c r="G220" s="17"/>
      <c r="H220" s="17"/>
    </row>
    <row r="221" spans="1:8" s="15" customFormat="1" x14ac:dyDescent="0.25">
      <c r="A221" s="17">
        <v>206.01</v>
      </c>
      <c r="B221" s="17" t="s">
        <v>27</v>
      </c>
      <c r="C221" s="18" t="s">
        <v>438</v>
      </c>
      <c r="D221" s="18" t="s">
        <v>569</v>
      </c>
      <c r="E221" s="19">
        <v>2000000</v>
      </c>
      <c r="F221" s="10"/>
      <c r="G221" s="9"/>
      <c r="H221" s="9"/>
    </row>
    <row r="222" spans="1:8" x14ac:dyDescent="0.25">
      <c r="A222" s="9">
        <v>206.01</v>
      </c>
      <c r="B222" s="9" t="s">
        <v>27</v>
      </c>
      <c r="C222" s="13" t="s">
        <v>653</v>
      </c>
      <c r="D222" s="13" t="s">
        <v>755</v>
      </c>
      <c r="E222" s="14">
        <f>E223</f>
        <v>100000</v>
      </c>
      <c r="F222" s="20"/>
      <c r="G222" s="17"/>
      <c r="H222" s="17"/>
    </row>
    <row r="223" spans="1:8" s="15" customFormat="1" x14ac:dyDescent="0.25">
      <c r="A223" s="17">
        <v>206.01</v>
      </c>
      <c r="B223" s="17" t="s">
        <v>27</v>
      </c>
      <c r="C223" s="18" t="s">
        <v>439</v>
      </c>
      <c r="D223" s="18" t="s">
        <v>570</v>
      </c>
      <c r="E223" s="19">
        <v>100000</v>
      </c>
      <c r="F223" s="10"/>
      <c r="G223" s="9"/>
      <c r="H223" s="9"/>
    </row>
    <row r="224" spans="1:8" s="15" customFormat="1" x14ac:dyDescent="0.25">
      <c r="A224" s="9">
        <v>206.01</v>
      </c>
      <c r="B224" s="9" t="s">
        <v>27</v>
      </c>
      <c r="C224" s="13" t="s">
        <v>5</v>
      </c>
      <c r="D224" s="13" t="s">
        <v>756</v>
      </c>
      <c r="E224" s="14">
        <f>E225+E231</f>
        <v>26500000</v>
      </c>
      <c r="F224" s="10"/>
      <c r="G224" s="9"/>
      <c r="H224" s="9"/>
    </row>
    <row r="225" spans="1:8" x14ac:dyDescent="0.25">
      <c r="A225" s="9">
        <v>206.01</v>
      </c>
      <c r="B225" s="9" t="s">
        <v>27</v>
      </c>
      <c r="C225" s="13" t="s">
        <v>651</v>
      </c>
      <c r="D225" s="13" t="s">
        <v>757</v>
      </c>
      <c r="E225" s="14">
        <f>SUM(E226:E230)</f>
        <v>15900000</v>
      </c>
      <c r="F225" s="20"/>
      <c r="G225" s="17"/>
      <c r="H225" s="17"/>
    </row>
    <row r="226" spans="1:8" x14ac:dyDescent="0.25">
      <c r="A226" s="17">
        <v>206.01</v>
      </c>
      <c r="B226" s="17" t="s">
        <v>27</v>
      </c>
      <c r="C226" s="18" t="s">
        <v>440</v>
      </c>
      <c r="D226" s="18" t="s">
        <v>571</v>
      </c>
      <c r="E226" s="19">
        <v>10000000</v>
      </c>
      <c r="F226" s="20"/>
      <c r="G226" s="17"/>
      <c r="H226" s="17"/>
    </row>
    <row r="227" spans="1:8" x14ac:dyDescent="0.25">
      <c r="A227" s="17">
        <v>206.01</v>
      </c>
      <c r="B227" s="17" t="s">
        <v>27</v>
      </c>
      <c r="C227" s="18" t="s">
        <v>441</v>
      </c>
      <c r="D227" s="18" t="s">
        <v>572</v>
      </c>
      <c r="E227" s="19">
        <v>800000</v>
      </c>
      <c r="F227" s="20"/>
      <c r="G227" s="17"/>
      <c r="H227" s="17"/>
    </row>
    <row r="228" spans="1:8" x14ac:dyDescent="0.25">
      <c r="A228" s="17">
        <v>206.01</v>
      </c>
      <c r="B228" s="17" t="s">
        <v>27</v>
      </c>
      <c r="C228" s="18" t="s">
        <v>442</v>
      </c>
      <c r="D228" s="18" t="s">
        <v>573</v>
      </c>
      <c r="E228" s="19">
        <v>5000000</v>
      </c>
      <c r="F228" s="20"/>
      <c r="G228" s="17"/>
      <c r="H228" s="17"/>
    </row>
    <row r="229" spans="1:8" x14ac:dyDescent="0.25">
      <c r="A229" s="17">
        <v>206.01</v>
      </c>
      <c r="B229" s="17" t="s">
        <v>27</v>
      </c>
      <c r="C229" s="18" t="s">
        <v>443</v>
      </c>
      <c r="D229" s="18" t="s">
        <v>574</v>
      </c>
      <c r="E229" s="19">
        <v>50000</v>
      </c>
      <c r="F229" s="20"/>
      <c r="G229" s="17"/>
      <c r="H229" s="17"/>
    </row>
    <row r="230" spans="1:8" s="15" customFormat="1" x14ac:dyDescent="0.25">
      <c r="A230" s="17">
        <v>206.01</v>
      </c>
      <c r="B230" s="17" t="s">
        <v>27</v>
      </c>
      <c r="C230" s="18" t="s">
        <v>444</v>
      </c>
      <c r="D230" s="18" t="s">
        <v>575</v>
      </c>
      <c r="E230" s="19">
        <v>50000</v>
      </c>
      <c r="F230" s="10"/>
      <c r="G230" s="9"/>
      <c r="H230" s="9"/>
    </row>
    <row r="231" spans="1:8" x14ac:dyDescent="0.25">
      <c r="A231" s="9">
        <v>206.01</v>
      </c>
      <c r="B231" s="9" t="s">
        <v>27</v>
      </c>
      <c r="C231" s="13" t="s">
        <v>652</v>
      </c>
      <c r="D231" s="13" t="s">
        <v>785</v>
      </c>
      <c r="E231" s="14">
        <f>SUM(E232:E234)</f>
        <v>10600000</v>
      </c>
      <c r="F231" s="20"/>
      <c r="G231" s="17"/>
      <c r="H231" s="17"/>
    </row>
    <row r="232" spans="1:8" x14ac:dyDescent="0.25">
      <c r="A232" s="17">
        <v>206.01</v>
      </c>
      <c r="B232" s="17" t="s">
        <v>27</v>
      </c>
      <c r="C232" s="18" t="s">
        <v>445</v>
      </c>
      <c r="D232" s="18" t="s">
        <v>576</v>
      </c>
      <c r="E232" s="19">
        <v>50000</v>
      </c>
      <c r="F232" s="20"/>
      <c r="G232" s="17"/>
      <c r="H232" s="17"/>
    </row>
    <row r="233" spans="1:8" x14ac:dyDescent="0.25">
      <c r="A233" s="17">
        <v>206.01</v>
      </c>
      <c r="B233" s="17" t="s">
        <v>27</v>
      </c>
      <c r="C233" s="18" t="s">
        <v>446</v>
      </c>
      <c r="D233" s="18" t="s">
        <v>577</v>
      </c>
      <c r="E233" s="19">
        <v>550000</v>
      </c>
      <c r="F233" s="20"/>
      <c r="G233" s="17"/>
      <c r="H233" s="17"/>
    </row>
    <row r="234" spans="1:8" s="15" customFormat="1" x14ac:dyDescent="0.25">
      <c r="A234" s="17">
        <v>206.01</v>
      </c>
      <c r="B234" s="17" t="s">
        <v>27</v>
      </c>
      <c r="C234" s="18" t="s">
        <v>447</v>
      </c>
      <c r="D234" s="18" t="s">
        <v>578</v>
      </c>
      <c r="E234" s="19">
        <v>10000000</v>
      </c>
      <c r="F234" s="10"/>
      <c r="G234" s="9"/>
      <c r="H234" s="9"/>
    </row>
    <row r="235" spans="1:8" s="15" customFormat="1" x14ac:dyDescent="0.25">
      <c r="A235" s="9">
        <v>206.01</v>
      </c>
      <c r="B235" s="9" t="s">
        <v>27</v>
      </c>
      <c r="C235" s="13" t="s">
        <v>8</v>
      </c>
      <c r="D235" s="13" t="s">
        <v>758</v>
      </c>
      <c r="E235" s="14">
        <f>E236+E238+E240+E242+E244+E246+E248+E250</f>
        <v>95800000</v>
      </c>
      <c r="F235" s="10"/>
      <c r="G235" s="9"/>
      <c r="H235" s="9"/>
    </row>
    <row r="236" spans="1:8" x14ac:dyDescent="0.25">
      <c r="A236" s="9">
        <v>206.01</v>
      </c>
      <c r="B236" s="9" t="s">
        <v>27</v>
      </c>
      <c r="C236" s="13" t="s">
        <v>654</v>
      </c>
      <c r="D236" s="13" t="s">
        <v>579</v>
      </c>
      <c r="E236" s="14">
        <f>E237</f>
        <v>15000000</v>
      </c>
      <c r="F236" s="20"/>
      <c r="G236" s="17"/>
      <c r="H236" s="17"/>
    </row>
    <row r="237" spans="1:8" s="15" customFormat="1" x14ac:dyDescent="0.25">
      <c r="A237" s="17">
        <v>206.01</v>
      </c>
      <c r="B237" s="17" t="s">
        <v>27</v>
      </c>
      <c r="C237" s="18" t="s">
        <v>448</v>
      </c>
      <c r="D237" s="18" t="s">
        <v>579</v>
      </c>
      <c r="E237" s="19">
        <v>15000000</v>
      </c>
      <c r="F237" s="10"/>
      <c r="G237" s="9"/>
      <c r="H237" s="9"/>
    </row>
    <row r="238" spans="1:8" x14ac:dyDescent="0.25">
      <c r="A238" s="9">
        <v>206.01</v>
      </c>
      <c r="B238" s="9" t="s">
        <v>27</v>
      </c>
      <c r="C238" s="13" t="s">
        <v>688</v>
      </c>
      <c r="D238" s="13" t="s">
        <v>786</v>
      </c>
      <c r="E238" s="14">
        <f>E239</f>
        <v>20000000</v>
      </c>
      <c r="F238" s="20"/>
      <c r="G238" s="17"/>
      <c r="H238" s="17"/>
    </row>
    <row r="239" spans="1:8" s="15" customFormat="1" x14ac:dyDescent="0.25">
      <c r="A239" s="17">
        <v>206.01</v>
      </c>
      <c r="B239" s="17" t="s">
        <v>27</v>
      </c>
      <c r="C239" s="18" t="s">
        <v>449</v>
      </c>
      <c r="D239" s="18" t="s">
        <v>580</v>
      </c>
      <c r="E239" s="19">
        <v>20000000</v>
      </c>
      <c r="F239" s="10"/>
      <c r="G239" s="9"/>
      <c r="H239" s="9"/>
    </row>
    <row r="240" spans="1:8" x14ac:dyDescent="0.25">
      <c r="A240" s="9">
        <v>206.01</v>
      </c>
      <c r="B240" s="9" t="s">
        <v>27</v>
      </c>
      <c r="C240" s="13" t="s">
        <v>687</v>
      </c>
      <c r="D240" s="13" t="s">
        <v>739</v>
      </c>
      <c r="E240" s="14">
        <f>E241</f>
        <v>300000</v>
      </c>
      <c r="F240" s="20"/>
      <c r="G240" s="17"/>
      <c r="H240" s="17"/>
    </row>
    <row r="241" spans="1:8" s="15" customFormat="1" x14ac:dyDescent="0.25">
      <c r="A241" s="17">
        <v>206.01</v>
      </c>
      <c r="B241" s="17" t="s">
        <v>27</v>
      </c>
      <c r="C241" s="18" t="s">
        <v>450</v>
      </c>
      <c r="D241" s="18" t="s">
        <v>739</v>
      </c>
      <c r="E241" s="19">
        <v>300000</v>
      </c>
      <c r="F241" s="10"/>
      <c r="G241" s="9"/>
      <c r="H241" s="9"/>
    </row>
    <row r="242" spans="1:8" x14ac:dyDescent="0.25">
      <c r="A242" s="9">
        <v>206.01</v>
      </c>
      <c r="B242" s="9" t="s">
        <v>27</v>
      </c>
      <c r="C242" s="13" t="s">
        <v>686</v>
      </c>
      <c r="D242" s="13" t="s">
        <v>740</v>
      </c>
      <c r="E242" s="14">
        <f>E243</f>
        <v>500000</v>
      </c>
      <c r="F242" s="20"/>
      <c r="G242" s="17"/>
      <c r="H242" s="17"/>
    </row>
    <row r="243" spans="1:8" s="15" customFormat="1" x14ac:dyDescent="0.25">
      <c r="A243" s="17">
        <v>206.01</v>
      </c>
      <c r="B243" s="17" t="s">
        <v>27</v>
      </c>
      <c r="C243" s="18" t="s">
        <v>451</v>
      </c>
      <c r="D243" s="18" t="s">
        <v>740</v>
      </c>
      <c r="E243" s="19">
        <v>500000</v>
      </c>
      <c r="F243" s="10"/>
      <c r="G243" s="9"/>
      <c r="H243" s="9"/>
    </row>
    <row r="244" spans="1:8" x14ac:dyDescent="0.25">
      <c r="A244" s="9">
        <v>206.01</v>
      </c>
      <c r="B244" s="9" t="s">
        <v>27</v>
      </c>
      <c r="C244" s="13" t="s">
        <v>685</v>
      </c>
      <c r="D244" s="13" t="s">
        <v>741</v>
      </c>
      <c r="E244" s="14">
        <f>E245</f>
        <v>10000000</v>
      </c>
      <c r="F244" s="20"/>
      <c r="G244" s="17"/>
      <c r="H244" s="17"/>
    </row>
    <row r="245" spans="1:8" s="15" customFormat="1" x14ac:dyDescent="0.25">
      <c r="A245" s="17">
        <v>206.01</v>
      </c>
      <c r="B245" s="17" t="s">
        <v>27</v>
      </c>
      <c r="C245" s="18" t="s">
        <v>452</v>
      </c>
      <c r="D245" s="18" t="s">
        <v>741</v>
      </c>
      <c r="E245" s="19">
        <v>10000000</v>
      </c>
      <c r="F245" s="10"/>
      <c r="G245" s="9"/>
      <c r="H245" s="9"/>
    </row>
    <row r="246" spans="1:8" x14ac:dyDescent="0.25">
      <c r="A246" s="9">
        <v>206.01</v>
      </c>
      <c r="B246" s="9" t="s">
        <v>27</v>
      </c>
      <c r="C246" s="13" t="s">
        <v>684</v>
      </c>
      <c r="D246" s="13" t="s">
        <v>581</v>
      </c>
      <c r="E246" s="14">
        <f>E247</f>
        <v>15000000</v>
      </c>
      <c r="F246" s="20"/>
      <c r="G246" s="17"/>
      <c r="H246" s="17"/>
    </row>
    <row r="247" spans="1:8" s="15" customFormat="1" x14ac:dyDescent="0.25">
      <c r="A247" s="17">
        <v>206.01</v>
      </c>
      <c r="B247" s="17" t="s">
        <v>27</v>
      </c>
      <c r="C247" s="18" t="s">
        <v>453</v>
      </c>
      <c r="D247" s="18" t="s">
        <v>581</v>
      </c>
      <c r="E247" s="19">
        <v>15000000</v>
      </c>
      <c r="F247" s="10"/>
      <c r="G247" s="9"/>
      <c r="H247" s="9"/>
    </row>
    <row r="248" spans="1:8" x14ac:dyDescent="0.25">
      <c r="A248" s="9">
        <v>206.01</v>
      </c>
      <c r="B248" s="9" t="s">
        <v>27</v>
      </c>
      <c r="C248" s="13" t="s">
        <v>683</v>
      </c>
      <c r="D248" s="13" t="s">
        <v>582</v>
      </c>
      <c r="E248" s="14">
        <f>E249</f>
        <v>5000000</v>
      </c>
      <c r="F248" s="20"/>
      <c r="G248" s="17"/>
      <c r="H248" s="17"/>
    </row>
    <row r="249" spans="1:8" s="15" customFormat="1" x14ac:dyDescent="0.25">
      <c r="A249" s="17">
        <v>206.01</v>
      </c>
      <c r="B249" s="17" t="s">
        <v>27</v>
      </c>
      <c r="C249" s="18" t="s">
        <v>454</v>
      </c>
      <c r="D249" s="18" t="s">
        <v>582</v>
      </c>
      <c r="E249" s="19">
        <v>5000000</v>
      </c>
      <c r="F249" s="10"/>
      <c r="G249" s="9"/>
      <c r="H249" s="9"/>
    </row>
    <row r="250" spans="1:8" x14ac:dyDescent="0.25">
      <c r="A250" s="9">
        <v>206.01</v>
      </c>
      <c r="B250" s="9" t="s">
        <v>27</v>
      </c>
      <c r="C250" s="13" t="s">
        <v>682</v>
      </c>
      <c r="D250" s="13" t="s">
        <v>787</v>
      </c>
      <c r="E250" s="14">
        <f>SUM(E251:E252)</f>
        <v>30000000</v>
      </c>
      <c r="F250" s="20"/>
      <c r="G250" s="17"/>
      <c r="H250" s="17"/>
    </row>
    <row r="251" spans="1:8" x14ac:dyDescent="0.25">
      <c r="A251" s="17">
        <v>206.01</v>
      </c>
      <c r="B251" s="17" t="s">
        <v>27</v>
      </c>
      <c r="C251" s="18" t="s">
        <v>455</v>
      </c>
      <c r="D251" s="18" t="s">
        <v>742</v>
      </c>
      <c r="E251" s="19">
        <v>25000000</v>
      </c>
      <c r="F251" s="20"/>
      <c r="G251" s="17"/>
      <c r="H251" s="17"/>
    </row>
    <row r="252" spans="1:8" s="15" customFormat="1" x14ac:dyDescent="0.25">
      <c r="A252" s="17">
        <v>206.01</v>
      </c>
      <c r="B252" s="17" t="s">
        <v>27</v>
      </c>
      <c r="C252" s="18" t="s">
        <v>456</v>
      </c>
      <c r="D252" s="18" t="s">
        <v>583</v>
      </c>
      <c r="E252" s="19">
        <v>5000000</v>
      </c>
      <c r="F252" s="10"/>
      <c r="G252" s="9"/>
      <c r="H252" s="9"/>
    </row>
    <row r="253" spans="1:8" s="15" customFormat="1" x14ac:dyDescent="0.25">
      <c r="A253" s="9">
        <v>206.01</v>
      </c>
      <c r="B253" s="9" t="s">
        <v>27</v>
      </c>
      <c r="C253" s="13">
        <v>2.6</v>
      </c>
      <c r="D253" s="13" t="s">
        <v>759</v>
      </c>
      <c r="E253" s="14">
        <f>E254+E265+E271+E275+E286+E299+E302</f>
        <v>298900000</v>
      </c>
      <c r="F253" s="10"/>
      <c r="G253" s="9"/>
      <c r="H253" s="9"/>
    </row>
    <row r="254" spans="1:8" s="15" customFormat="1" x14ac:dyDescent="0.25">
      <c r="A254" s="9">
        <v>206.01</v>
      </c>
      <c r="B254" s="9" t="s">
        <v>27</v>
      </c>
      <c r="C254" s="13" t="s">
        <v>655</v>
      </c>
      <c r="D254" s="13" t="s">
        <v>760</v>
      </c>
      <c r="E254" s="14">
        <f>E255+E257+E259+E261+E263</f>
        <v>215500000</v>
      </c>
      <c r="F254" s="10"/>
      <c r="G254" s="9"/>
      <c r="H254" s="9"/>
    </row>
    <row r="255" spans="1:8" x14ac:dyDescent="0.25">
      <c r="A255" s="9">
        <v>206.01</v>
      </c>
      <c r="B255" s="9" t="s">
        <v>27</v>
      </c>
      <c r="C255" s="13" t="s">
        <v>677</v>
      </c>
      <c r="D255" s="13" t="s">
        <v>761</v>
      </c>
      <c r="E255" s="14">
        <f>E256</f>
        <v>100000000</v>
      </c>
      <c r="F255" s="20"/>
      <c r="G255" s="17"/>
      <c r="H255" s="17"/>
    </row>
    <row r="256" spans="1:8" s="15" customFormat="1" x14ac:dyDescent="0.25">
      <c r="A256" s="17">
        <v>206.01</v>
      </c>
      <c r="B256" s="17" t="s">
        <v>27</v>
      </c>
      <c r="C256" s="18" t="s">
        <v>457</v>
      </c>
      <c r="D256" s="18" t="s">
        <v>761</v>
      </c>
      <c r="E256" s="19">
        <v>100000000</v>
      </c>
      <c r="F256" s="10"/>
      <c r="G256" s="9"/>
      <c r="H256" s="9"/>
    </row>
    <row r="257" spans="1:8" x14ac:dyDescent="0.25">
      <c r="A257" s="9">
        <v>206.01</v>
      </c>
      <c r="B257" s="9" t="s">
        <v>27</v>
      </c>
      <c r="C257" s="13" t="s">
        <v>678</v>
      </c>
      <c r="D257" s="13" t="s">
        <v>762</v>
      </c>
      <c r="E257" s="14">
        <f>E258</f>
        <v>500000</v>
      </c>
      <c r="F257" s="20"/>
      <c r="G257" s="17"/>
      <c r="H257" s="17"/>
    </row>
    <row r="258" spans="1:8" s="15" customFormat="1" x14ac:dyDescent="0.25">
      <c r="A258" s="17">
        <v>206.01</v>
      </c>
      <c r="B258" s="17" t="s">
        <v>27</v>
      </c>
      <c r="C258" s="18" t="s">
        <v>458</v>
      </c>
      <c r="D258" s="18" t="s">
        <v>584</v>
      </c>
      <c r="E258" s="19">
        <v>500000</v>
      </c>
      <c r="F258" s="10"/>
      <c r="G258" s="9"/>
      <c r="H258" s="9"/>
    </row>
    <row r="259" spans="1:8" x14ac:dyDescent="0.25">
      <c r="A259" s="9">
        <v>206.01</v>
      </c>
      <c r="B259" s="9" t="s">
        <v>27</v>
      </c>
      <c r="C259" s="13" t="s">
        <v>679</v>
      </c>
      <c r="D259" s="13" t="s">
        <v>763</v>
      </c>
      <c r="E259" s="14">
        <f>E260</f>
        <v>90000000</v>
      </c>
      <c r="F259" s="20"/>
      <c r="G259" s="17"/>
      <c r="H259" s="17"/>
    </row>
    <row r="260" spans="1:8" s="15" customFormat="1" x14ac:dyDescent="0.25">
      <c r="A260" s="17">
        <v>206.01</v>
      </c>
      <c r="B260" s="17" t="s">
        <v>27</v>
      </c>
      <c r="C260" s="18" t="s">
        <v>459</v>
      </c>
      <c r="D260" s="18" t="s">
        <v>585</v>
      </c>
      <c r="E260" s="19">
        <v>90000000</v>
      </c>
      <c r="F260" s="10"/>
      <c r="G260" s="9"/>
      <c r="H260" s="9"/>
    </row>
    <row r="261" spans="1:8" x14ac:dyDescent="0.25">
      <c r="A261" s="9">
        <v>206.01</v>
      </c>
      <c r="B261" s="9" t="s">
        <v>27</v>
      </c>
      <c r="C261" s="13" t="s">
        <v>680</v>
      </c>
      <c r="D261" s="13" t="s">
        <v>586</v>
      </c>
      <c r="E261" s="14">
        <f>E262</f>
        <v>15000000</v>
      </c>
      <c r="F261" s="20"/>
      <c r="G261" s="17"/>
      <c r="H261" s="17"/>
    </row>
    <row r="262" spans="1:8" s="15" customFormat="1" x14ac:dyDescent="0.25">
      <c r="A262" s="17">
        <v>206.01</v>
      </c>
      <c r="B262" s="17" t="s">
        <v>27</v>
      </c>
      <c r="C262" s="18" t="s">
        <v>460</v>
      </c>
      <c r="D262" s="18" t="s">
        <v>586</v>
      </c>
      <c r="E262" s="19">
        <v>15000000</v>
      </c>
      <c r="F262" s="10"/>
      <c r="G262" s="9"/>
      <c r="H262" s="9"/>
    </row>
    <row r="263" spans="1:8" x14ac:dyDescent="0.25">
      <c r="A263" s="9">
        <v>206.01</v>
      </c>
      <c r="B263" s="9" t="s">
        <v>27</v>
      </c>
      <c r="C263" s="13" t="s">
        <v>681</v>
      </c>
      <c r="D263" s="13" t="s">
        <v>764</v>
      </c>
      <c r="E263" s="14">
        <f>E264</f>
        <v>10000000</v>
      </c>
      <c r="F263" s="20"/>
      <c r="G263" s="17"/>
      <c r="H263" s="17"/>
    </row>
    <row r="264" spans="1:8" s="15" customFormat="1" x14ac:dyDescent="0.25">
      <c r="A264" s="17">
        <v>206.01</v>
      </c>
      <c r="B264" s="17" t="s">
        <v>27</v>
      </c>
      <c r="C264" s="18" t="s">
        <v>461</v>
      </c>
      <c r="D264" s="18" t="s">
        <v>764</v>
      </c>
      <c r="E264" s="19">
        <v>10000000</v>
      </c>
      <c r="F264" s="10"/>
      <c r="G264" s="9"/>
      <c r="H264" s="9"/>
    </row>
    <row r="265" spans="1:8" s="15" customFormat="1" x14ac:dyDescent="0.25">
      <c r="A265" s="9">
        <v>206.01</v>
      </c>
      <c r="B265" s="9" t="s">
        <v>27</v>
      </c>
      <c r="C265" s="13" t="s">
        <v>656</v>
      </c>
      <c r="D265" s="13" t="s">
        <v>765</v>
      </c>
      <c r="E265" s="14">
        <f>E267</f>
        <v>18000000</v>
      </c>
      <c r="F265" s="10"/>
      <c r="G265" s="9"/>
      <c r="H265" s="9"/>
    </row>
    <row r="266" spans="1:8" s="15" customFormat="1" ht="31.5" x14ac:dyDescent="0.25">
      <c r="A266" s="38" t="s">
        <v>17</v>
      </c>
      <c r="B266" s="38" t="s">
        <v>18</v>
      </c>
      <c r="C266" s="38" t="s">
        <v>778</v>
      </c>
      <c r="D266" s="37" t="s">
        <v>734</v>
      </c>
      <c r="E266" s="37" t="s">
        <v>25</v>
      </c>
      <c r="F266" s="10"/>
      <c r="G266" s="9"/>
      <c r="H266" s="9"/>
    </row>
    <row r="267" spans="1:8" x14ac:dyDescent="0.25">
      <c r="A267" s="9">
        <v>206.01</v>
      </c>
      <c r="B267" s="9" t="s">
        <v>27</v>
      </c>
      <c r="C267" s="13" t="s">
        <v>766</v>
      </c>
      <c r="D267" s="13" t="s">
        <v>587</v>
      </c>
      <c r="E267" s="14">
        <f>SUM(E268:E270)</f>
        <v>18000000</v>
      </c>
      <c r="F267" s="20"/>
      <c r="G267" s="17"/>
      <c r="H267" s="17"/>
    </row>
    <row r="268" spans="1:8" x14ac:dyDescent="0.25">
      <c r="A268" s="17">
        <v>206.01</v>
      </c>
      <c r="B268" s="17" t="s">
        <v>27</v>
      </c>
      <c r="C268" s="18" t="s">
        <v>462</v>
      </c>
      <c r="D268" s="18" t="s">
        <v>587</v>
      </c>
      <c r="E268" s="19">
        <v>5000000</v>
      </c>
      <c r="F268" s="20"/>
      <c r="G268" s="17"/>
      <c r="H268" s="17"/>
    </row>
    <row r="269" spans="1:8" x14ac:dyDescent="0.25">
      <c r="A269" s="17">
        <v>206.01</v>
      </c>
      <c r="B269" s="17" t="s">
        <v>27</v>
      </c>
      <c r="C269" s="18" t="s">
        <v>463</v>
      </c>
      <c r="D269" s="18" t="s">
        <v>588</v>
      </c>
      <c r="E269" s="19">
        <v>3000000</v>
      </c>
      <c r="F269" s="20"/>
      <c r="G269" s="17"/>
      <c r="H269" s="17"/>
    </row>
    <row r="270" spans="1:8" s="15" customFormat="1" x14ac:dyDescent="0.25">
      <c r="A270" s="17">
        <v>206.01</v>
      </c>
      <c r="B270" s="17" t="s">
        <v>27</v>
      </c>
      <c r="C270" s="18" t="s">
        <v>464</v>
      </c>
      <c r="D270" s="18" t="s">
        <v>589</v>
      </c>
      <c r="E270" s="19">
        <v>10000000</v>
      </c>
      <c r="F270" s="10"/>
      <c r="G270" s="9"/>
      <c r="H270" s="9"/>
    </row>
    <row r="271" spans="1:8" s="15" customFormat="1" x14ac:dyDescent="0.25">
      <c r="A271" s="9">
        <v>206.01</v>
      </c>
      <c r="B271" s="9" t="s">
        <v>27</v>
      </c>
      <c r="C271" s="13" t="s">
        <v>657</v>
      </c>
      <c r="D271" s="13" t="s">
        <v>768</v>
      </c>
      <c r="E271" s="14">
        <f>SUM(E273:E274)</f>
        <v>1500000</v>
      </c>
      <c r="F271" s="10"/>
      <c r="G271" s="9"/>
      <c r="H271" s="9"/>
    </row>
    <row r="272" spans="1:8" x14ac:dyDescent="0.25">
      <c r="A272" s="9">
        <v>206.01</v>
      </c>
      <c r="B272" s="9" t="s">
        <v>27</v>
      </c>
      <c r="C272" s="13" t="s">
        <v>767</v>
      </c>
      <c r="D272" s="13" t="s">
        <v>590</v>
      </c>
      <c r="E272" s="14"/>
      <c r="F272" s="20"/>
      <c r="G272" s="17"/>
      <c r="H272" s="17"/>
    </row>
    <row r="273" spans="1:8" x14ac:dyDescent="0.25">
      <c r="A273" s="17">
        <v>206.01</v>
      </c>
      <c r="B273" s="17" t="s">
        <v>27</v>
      </c>
      <c r="C273" s="18" t="s">
        <v>465</v>
      </c>
      <c r="D273" s="18" t="s">
        <v>590</v>
      </c>
      <c r="E273" s="19">
        <v>500000</v>
      </c>
      <c r="F273" s="20"/>
      <c r="G273" s="17"/>
      <c r="H273" s="17"/>
    </row>
    <row r="274" spans="1:8" s="15" customFormat="1" x14ac:dyDescent="0.25">
      <c r="A274" s="17">
        <v>206.01</v>
      </c>
      <c r="B274" s="17" t="s">
        <v>27</v>
      </c>
      <c r="C274" s="18" t="s">
        <v>466</v>
      </c>
      <c r="D274" s="18" t="s">
        <v>591</v>
      </c>
      <c r="E274" s="19">
        <v>1000000</v>
      </c>
      <c r="F274" s="10"/>
      <c r="G274" s="9"/>
      <c r="H274" s="9"/>
    </row>
    <row r="275" spans="1:8" s="15" customFormat="1" x14ac:dyDescent="0.25">
      <c r="A275" s="9">
        <v>206.01</v>
      </c>
      <c r="B275" s="9" t="s">
        <v>27</v>
      </c>
      <c r="C275" s="13" t="s">
        <v>658</v>
      </c>
      <c r="D275" s="13" t="s">
        <v>769</v>
      </c>
      <c r="E275" s="14">
        <f>E276+E278+E280+E282+E284</f>
        <v>17900000</v>
      </c>
      <c r="F275" s="10"/>
      <c r="G275" s="9"/>
      <c r="H275" s="9"/>
    </row>
    <row r="276" spans="1:8" x14ac:dyDescent="0.25">
      <c r="A276" s="9">
        <v>206.01</v>
      </c>
      <c r="B276" s="9" t="s">
        <v>27</v>
      </c>
      <c r="C276" s="13" t="s">
        <v>672</v>
      </c>
      <c r="D276" s="13" t="s">
        <v>592</v>
      </c>
      <c r="E276" s="14">
        <f>E277</f>
        <v>15000000</v>
      </c>
      <c r="F276" s="20"/>
      <c r="G276" s="17"/>
      <c r="H276" s="17"/>
    </row>
    <row r="277" spans="1:8" s="15" customFormat="1" x14ac:dyDescent="0.25">
      <c r="A277" s="17">
        <v>206.01</v>
      </c>
      <c r="B277" s="17" t="s">
        <v>27</v>
      </c>
      <c r="C277" s="18" t="s">
        <v>467</v>
      </c>
      <c r="D277" s="18" t="s">
        <v>592</v>
      </c>
      <c r="E277" s="19">
        <v>15000000</v>
      </c>
      <c r="F277" s="10"/>
      <c r="G277" s="9"/>
      <c r="H277" s="9"/>
    </row>
    <row r="278" spans="1:8" x14ac:dyDescent="0.25">
      <c r="A278" s="9">
        <v>206.01</v>
      </c>
      <c r="B278" s="9" t="s">
        <v>27</v>
      </c>
      <c r="C278" s="13" t="s">
        <v>673</v>
      </c>
      <c r="D278" s="13" t="s">
        <v>593</v>
      </c>
      <c r="E278" s="14">
        <f>E279</f>
        <v>2000000</v>
      </c>
      <c r="F278" s="20"/>
      <c r="G278" s="17"/>
      <c r="H278" s="17"/>
    </row>
    <row r="279" spans="1:8" s="15" customFormat="1" x14ac:dyDescent="0.25">
      <c r="A279" s="17">
        <v>206.01</v>
      </c>
      <c r="B279" s="17" t="s">
        <v>27</v>
      </c>
      <c r="C279" s="18" t="s">
        <v>468</v>
      </c>
      <c r="D279" s="18" t="s">
        <v>593</v>
      </c>
      <c r="E279" s="19">
        <v>2000000</v>
      </c>
      <c r="F279" s="10"/>
      <c r="G279" s="9"/>
      <c r="H279" s="9"/>
    </row>
    <row r="280" spans="1:8" ht="14.25" customHeight="1" x14ac:dyDescent="0.25">
      <c r="A280" s="9">
        <v>206.01</v>
      </c>
      <c r="B280" s="9" t="s">
        <v>27</v>
      </c>
      <c r="C280" s="13" t="s">
        <v>674</v>
      </c>
      <c r="D280" s="13" t="s">
        <v>594</v>
      </c>
      <c r="E280" s="14">
        <f>E281</f>
        <v>200000</v>
      </c>
      <c r="F280" s="20"/>
      <c r="G280" s="17"/>
      <c r="H280" s="17"/>
    </row>
    <row r="281" spans="1:8" s="15" customFormat="1" ht="14.25" customHeight="1" x14ac:dyDescent="0.25">
      <c r="A281" s="17">
        <v>206.01</v>
      </c>
      <c r="B281" s="17" t="s">
        <v>27</v>
      </c>
      <c r="C281" s="18" t="s">
        <v>469</v>
      </c>
      <c r="D281" s="18" t="s">
        <v>594</v>
      </c>
      <c r="E281" s="19">
        <v>200000</v>
      </c>
      <c r="F281" s="10"/>
      <c r="G281" s="9"/>
      <c r="H281" s="9"/>
    </row>
    <row r="282" spans="1:8" x14ac:dyDescent="0.25">
      <c r="A282" s="9">
        <v>206.01</v>
      </c>
      <c r="B282" s="9" t="s">
        <v>27</v>
      </c>
      <c r="C282" s="13" t="s">
        <v>675</v>
      </c>
      <c r="D282" s="13" t="s">
        <v>595</v>
      </c>
      <c r="E282" s="14">
        <f>E283</f>
        <v>200000</v>
      </c>
      <c r="F282" s="20"/>
      <c r="G282" s="17"/>
      <c r="H282" s="17"/>
    </row>
    <row r="283" spans="1:8" s="15" customFormat="1" x14ac:dyDescent="0.25">
      <c r="A283" s="17">
        <v>206.01</v>
      </c>
      <c r="B283" s="17" t="s">
        <v>27</v>
      </c>
      <c r="C283" s="18" t="s">
        <v>470</v>
      </c>
      <c r="D283" s="18" t="s">
        <v>595</v>
      </c>
      <c r="E283" s="19">
        <v>200000</v>
      </c>
      <c r="F283" s="10"/>
      <c r="G283" s="9"/>
      <c r="H283" s="9"/>
    </row>
    <row r="284" spans="1:8" x14ac:dyDescent="0.25">
      <c r="A284" s="9">
        <v>206.01</v>
      </c>
      <c r="B284" s="9" t="s">
        <v>27</v>
      </c>
      <c r="C284" s="13" t="s">
        <v>676</v>
      </c>
      <c r="D284" s="13" t="s">
        <v>596</v>
      </c>
      <c r="E284" s="14">
        <f>E285</f>
        <v>500000</v>
      </c>
      <c r="F284" s="20"/>
      <c r="G284" s="17"/>
      <c r="H284" s="17"/>
    </row>
    <row r="285" spans="1:8" s="15" customFormat="1" x14ac:dyDescent="0.25">
      <c r="A285" s="17">
        <v>206.01</v>
      </c>
      <c r="B285" s="17" t="s">
        <v>27</v>
      </c>
      <c r="C285" s="18" t="s">
        <v>471</v>
      </c>
      <c r="D285" s="18" t="s">
        <v>596</v>
      </c>
      <c r="E285" s="19">
        <v>500000</v>
      </c>
      <c r="F285" s="10"/>
      <c r="G285" s="9"/>
      <c r="H285" s="9"/>
    </row>
    <row r="286" spans="1:8" s="15" customFormat="1" x14ac:dyDescent="0.25">
      <c r="A286" s="9">
        <v>206.01</v>
      </c>
      <c r="B286" s="9" t="s">
        <v>27</v>
      </c>
      <c r="C286" s="13" t="s">
        <v>666</v>
      </c>
      <c r="D286" s="13" t="s">
        <v>770</v>
      </c>
      <c r="E286" s="14">
        <f>E287+E289+E291+E293+E295+E297</f>
        <v>31500000</v>
      </c>
      <c r="F286" s="10"/>
      <c r="G286" s="9"/>
      <c r="H286" s="9"/>
    </row>
    <row r="287" spans="1:8" x14ac:dyDescent="0.25">
      <c r="A287" s="9">
        <v>206.01</v>
      </c>
      <c r="B287" s="9" t="s">
        <v>27</v>
      </c>
      <c r="C287" s="13" t="s">
        <v>667</v>
      </c>
      <c r="D287" s="13" t="s">
        <v>597</v>
      </c>
      <c r="E287" s="14">
        <f>E288</f>
        <v>500000</v>
      </c>
      <c r="F287" s="20"/>
      <c r="G287" s="17"/>
      <c r="H287" s="17"/>
    </row>
    <row r="288" spans="1:8" s="15" customFormat="1" x14ac:dyDescent="0.25">
      <c r="A288" s="17">
        <v>206.01</v>
      </c>
      <c r="B288" s="17" t="s">
        <v>27</v>
      </c>
      <c r="C288" s="18" t="s">
        <v>472</v>
      </c>
      <c r="D288" s="18" t="s">
        <v>597</v>
      </c>
      <c r="E288" s="19">
        <v>500000</v>
      </c>
      <c r="F288" s="10"/>
      <c r="G288" s="9"/>
      <c r="H288" s="9"/>
    </row>
    <row r="289" spans="1:8" x14ac:dyDescent="0.25">
      <c r="A289" s="9">
        <v>206.01</v>
      </c>
      <c r="B289" s="9" t="s">
        <v>27</v>
      </c>
      <c r="C289" s="13" t="s">
        <v>668</v>
      </c>
      <c r="D289" s="13" t="s">
        <v>598</v>
      </c>
      <c r="E289" s="14">
        <f>E290</f>
        <v>5000000</v>
      </c>
      <c r="F289" s="20"/>
      <c r="G289" s="17"/>
      <c r="H289" s="17"/>
    </row>
    <row r="290" spans="1:8" s="15" customFormat="1" x14ac:dyDescent="0.25">
      <c r="A290" s="17">
        <v>206.01</v>
      </c>
      <c r="B290" s="17" t="s">
        <v>27</v>
      </c>
      <c r="C290" s="18" t="s">
        <v>473</v>
      </c>
      <c r="D290" s="18" t="s">
        <v>598</v>
      </c>
      <c r="E290" s="19">
        <v>5000000</v>
      </c>
      <c r="F290" s="10"/>
      <c r="G290" s="9"/>
      <c r="H290" s="9"/>
    </row>
    <row r="291" spans="1:8" x14ac:dyDescent="0.25">
      <c r="A291" s="9">
        <v>206.01</v>
      </c>
      <c r="B291" s="9" t="s">
        <v>27</v>
      </c>
      <c r="C291" s="13" t="s">
        <v>668</v>
      </c>
      <c r="D291" s="13" t="s">
        <v>599</v>
      </c>
      <c r="E291" s="14">
        <f>E292</f>
        <v>5000000</v>
      </c>
      <c r="F291" s="20"/>
      <c r="G291" s="17"/>
      <c r="H291" s="17"/>
    </row>
    <row r="292" spans="1:8" s="15" customFormat="1" x14ac:dyDescent="0.25">
      <c r="A292" s="17">
        <v>206.01</v>
      </c>
      <c r="B292" s="17" t="s">
        <v>27</v>
      </c>
      <c r="C292" s="18" t="s">
        <v>474</v>
      </c>
      <c r="D292" s="18" t="s">
        <v>599</v>
      </c>
      <c r="E292" s="19">
        <v>5000000</v>
      </c>
      <c r="F292" s="10"/>
      <c r="G292" s="9"/>
      <c r="H292" s="9"/>
    </row>
    <row r="293" spans="1:8" x14ac:dyDescent="0.25">
      <c r="A293" s="9">
        <v>206.01</v>
      </c>
      <c r="B293" s="9" t="s">
        <v>27</v>
      </c>
      <c r="C293" s="13" t="s">
        <v>669</v>
      </c>
      <c r="D293" s="13" t="s">
        <v>600</v>
      </c>
      <c r="E293" s="14">
        <f>E294</f>
        <v>10000000</v>
      </c>
      <c r="F293" s="20"/>
      <c r="G293" s="17"/>
      <c r="H293" s="17"/>
    </row>
    <row r="294" spans="1:8" s="15" customFormat="1" x14ac:dyDescent="0.25">
      <c r="A294" s="17">
        <v>206.01</v>
      </c>
      <c r="B294" s="17" t="s">
        <v>27</v>
      </c>
      <c r="C294" s="18" t="s">
        <v>475</v>
      </c>
      <c r="D294" s="18" t="s">
        <v>600</v>
      </c>
      <c r="E294" s="19">
        <v>10000000</v>
      </c>
      <c r="F294" s="10"/>
      <c r="G294" s="9"/>
      <c r="H294" s="9"/>
    </row>
    <row r="295" spans="1:8" x14ac:dyDescent="0.25">
      <c r="A295" s="9">
        <v>206.01</v>
      </c>
      <c r="B295" s="9" t="s">
        <v>27</v>
      </c>
      <c r="C295" s="13" t="s">
        <v>670</v>
      </c>
      <c r="D295" s="13" t="s">
        <v>601</v>
      </c>
      <c r="E295" s="14">
        <f>E296</f>
        <v>1000000</v>
      </c>
      <c r="F295" s="20"/>
      <c r="G295" s="17"/>
      <c r="H295" s="17"/>
    </row>
    <row r="296" spans="1:8" s="15" customFormat="1" x14ac:dyDescent="0.25">
      <c r="A296" s="17">
        <v>206.01</v>
      </c>
      <c r="B296" s="17" t="s">
        <v>27</v>
      </c>
      <c r="C296" s="18" t="s">
        <v>476</v>
      </c>
      <c r="D296" s="18" t="s">
        <v>601</v>
      </c>
      <c r="E296" s="19">
        <v>1000000</v>
      </c>
      <c r="F296" s="10"/>
      <c r="G296" s="9"/>
      <c r="H296" s="9"/>
    </row>
    <row r="297" spans="1:8" x14ac:dyDescent="0.25">
      <c r="A297" s="9">
        <v>206.01</v>
      </c>
      <c r="B297" s="9" t="s">
        <v>27</v>
      </c>
      <c r="C297" s="13" t="s">
        <v>671</v>
      </c>
      <c r="D297" s="13" t="s">
        <v>602</v>
      </c>
      <c r="E297" s="14">
        <f>E298</f>
        <v>10000000</v>
      </c>
      <c r="F297" s="20"/>
      <c r="G297" s="17"/>
      <c r="H297" s="17"/>
    </row>
    <row r="298" spans="1:8" s="15" customFormat="1" x14ac:dyDescent="0.25">
      <c r="A298" s="17">
        <v>206.01</v>
      </c>
      <c r="B298" s="17" t="s">
        <v>27</v>
      </c>
      <c r="C298" s="18" t="s">
        <v>477</v>
      </c>
      <c r="D298" s="18" t="s">
        <v>602</v>
      </c>
      <c r="E298" s="19">
        <v>10000000</v>
      </c>
      <c r="F298" s="10"/>
      <c r="G298" s="9"/>
      <c r="H298" s="9"/>
    </row>
    <row r="299" spans="1:8" s="15" customFormat="1" x14ac:dyDescent="0.25">
      <c r="A299" s="9">
        <v>206.01</v>
      </c>
      <c r="B299" s="9" t="s">
        <v>27</v>
      </c>
      <c r="C299" s="13" t="s">
        <v>659</v>
      </c>
      <c r="D299" s="13" t="s">
        <v>771</v>
      </c>
      <c r="E299" s="14">
        <f>E300</f>
        <v>1000000</v>
      </c>
      <c r="F299" s="10"/>
      <c r="G299" s="9"/>
      <c r="H299" s="9"/>
    </row>
    <row r="300" spans="1:8" x14ac:dyDescent="0.25">
      <c r="A300" s="9">
        <v>206.01</v>
      </c>
      <c r="B300" s="9" t="s">
        <v>27</v>
      </c>
      <c r="C300" s="13" t="s">
        <v>665</v>
      </c>
      <c r="D300" s="13" t="s">
        <v>603</v>
      </c>
      <c r="E300" s="14">
        <f>E301</f>
        <v>1000000</v>
      </c>
      <c r="F300" s="20"/>
      <c r="G300" s="17"/>
      <c r="H300" s="17"/>
    </row>
    <row r="301" spans="1:8" s="15" customFormat="1" x14ac:dyDescent="0.25">
      <c r="A301" s="17">
        <v>206.01</v>
      </c>
      <c r="B301" s="17" t="s">
        <v>27</v>
      </c>
      <c r="C301" s="18" t="s">
        <v>478</v>
      </c>
      <c r="D301" s="18" t="s">
        <v>603</v>
      </c>
      <c r="E301" s="19">
        <v>1000000</v>
      </c>
      <c r="F301" s="10"/>
      <c r="G301" s="9"/>
      <c r="H301" s="9"/>
    </row>
    <row r="302" spans="1:8" s="15" customFormat="1" x14ac:dyDescent="0.25">
      <c r="A302" s="9">
        <v>206.01</v>
      </c>
      <c r="B302" s="9" t="s">
        <v>27</v>
      </c>
      <c r="C302" s="13" t="s">
        <v>660</v>
      </c>
      <c r="D302" s="13" t="s">
        <v>772</v>
      </c>
      <c r="E302" s="14">
        <f>E303+E305+E308+E310</f>
        <v>13500000</v>
      </c>
      <c r="F302" s="10"/>
      <c r="G302" s="9"/>
      <c r="H302" s="9"/>
    </row>
    <row r="303" spans="1:8" x14ac:dyDescent="0.25">
      <c r="A303" s="9">
        <v>206.01</v>
      </c>
      <c r="B303" s="9" t="s">
        <v>27</v>
      </c>
      <c r="C303" s="13" t="s">
        <v>661</v>
      </c>
      <c r="D303" s="13" t="s">
        <v>604</v>
      </c>
      <c r="E303" s="14">
        <f>E304</f>
        <v>1000000</v>
      </c>
      <c r="F303" s="20"/>
      <c r="G303" s="17"/>
      <c r="H303" s="17"/>
    </row>
    <row r="304" spans="1:8" s="15" customFormat="1" x14ac:dyDescent="0.25">
      <c r="A304" s="17">
        <v>206.01</v>
      </c>
      <c r="B304" s="17" t="s">
        <v>27</v>
      </c>
      <c r="C304" s="18" t="s">
        <v>479</v>
      </c>
      <c r="D304" s="18" t="s">
        <v>604</v>
      </c>
      <c r="E304" s="19">
        <v>1000000</v>
      </c>
      <c r="F304" s="10"/>
      <c r="G304" s="9"/>
      <c r="H304" s="9"/>
    </row>
    <row r="305" spans="1:8" x14ac:dyDescent="0.25">
      <c r="A305" s="9">
        <v>206.01</v>
      </c>
      <c r="B305" s="9" t="s">
        <v>27</v>
      </c>
      <c r="C305" s="13" t="s">
        <v>662</v>
      </c>
      <c r="D305" s="13" t="s">
        <v>773</v>
      </c>
      <c r="E305" s="14">
        <f>SUM(E306:E307)</f>
        <v>1000000</v>
      </c>
      <c r="F305" s="20"/>
      <c r="G305" s="17"/>
      <c r="H305" s="17"/>
    </row>
    <row r="306" spans="1:8" x14ac:dyDescent="0.25">
      <c r="A306" s="17">
        <v>206.01</v>
      </c>
      <c r="B306" s="17" t="s">
        <v>27</v>
      </c>
      <c r="C306" s="18" t="s">
        <v>480</v>
      </c>
      <c r="D306" s="18" t="s">
        <v>605</v>
      </c>
      <c r="E306" s="19">
        <v>500000</v>
      </c>
      <c r="F306" s="20"/>
      <c r="G306" s="17"/>
      <c r="H306" s="17"/>
    </row>
    <row r="307" spans="1:8" s="15" customFormat="1" x14ac:dyDescent="0.25">
      <c r="A307" s="17">
        <v>206.01</v>
      </c>
      <c r="B307" s="17" t="s">
        <v>27</v>
      </c>
      <c r="C307" s="18" t="s">
        <v>481</v>
      </c>
      <c r="D307" s="18" t="s">
        <v>606</v>
      </c>
      <c r="E307" s="19">
        <v>500000</v>
      </c>
      <c r="F307" s="10"/>
      <c r="G307" s="9"/>
      <c r="H307" s="9"/>
    </row>
    <row r="308" spans="1:8" x14ac:dyDescent="0.25">
      <c r="A308" s="9">
        <v>206.01</v>
      </c>
      <c r="B308" s="9" t="s">
        <v>27</v>
      </c>
      <c r="C308" s="13" t="s">
        <v>663</v>
      </c>
      <c r="D308" s="13" t="s">
        <v>774</v>
      </c>
      <c r="E308" s="14">
        <f>E309</f>
        <v>10000000</v>
      </c>
      <c r="F308" s="20"/>
      <c r="G308" s="17"/>
      <c r="H308" s="17"/>
    </row>
    <row r="309" spans="1:8" s="15" customFormat="1" x14ac:dyDescent="0.25">
      <c r="A309" s="17">
        <v>206.01</v>
      </c>
      <c r="B309" s="17" t="s">
        <v>27</v>
      </c>
      <c r="C309" s="18" t="s">
        <v>482</v>
      </c>
      <c r="D309" s="18" t="s">
        <v>607</v>
      </c>
      <c r="E309" s="19">
        <v>10000000</v>
      </c>
      <c r="F309" s="10"/>
      <c r="G309" s="9"/>
      <c r="H309" s="9"/>
    </row>
    <row r="310" spans="1:8" x14ac:dyDescent="0.25">
      <c r="A310" s="9">
        <v>206.01</v>
      </c>
      <c r="B310" s="9" t="s">
        <v>27</v>
      </c>
      <c r="C310" s="13" t="s">
        <v>664</v>
      </c>
      <c r="D310" s="13" t="s">
        <v>608</v>
      </c>
      <c r="E310" s="14">
        <f>E311</f>
        <v>1500000</v>
      </c>
      <c r="F310" s="20"/>
      <c r="G310" s="17"/>
      <c r="H310" s="17"/>
    </row>
    <row r="311" spans="1:8" s="15" customFormat="1" x14ac:dyDescent="0.25">
      <c r="A311" s="17">
        <v>206.01</v>
      </c>
      <c r="B311" s="17" t="s">
        <v>27</v>
      </c>
      <c r="C311" s="18" t="s">
        <v>483</v>
      </c>
      <c r="D311" s="18" t="s">
        <v>608</v>
      </c>
      <c r="E311" s="19">
        <v>1500000</v>
      </c>
      <c r="F311" s="10"/>
      <c r="G311" s="9"/>
      <c r="H311" s="9"/>
    </row>
    <row r="312" spans="1:8" s="15" customFormat="1" x14ac:dyDescent="0.25">
      <c r="A312" s="9">
        <v>206.01</v>
      </c>
      <c r="B312" s="9" t="s">
        <v>27</v>
      </c>
      <c r="C312" s="13">
        <v>2.7</v>
      </c>
      <c r="D312" s="13" t="s">
        <v>610</v>
      </c>
      <c r="E312" s="14">
        <f>E313</f>
        <v>100000000</v>
      </c>
      <c r="F312" s="10"/>
      <c r="G312" s="9"/>
      <c r="H312" s="9"/>
    </row>
    <row r="313" spans="1:8" s="15" customFormat="1" x14ac:dyDescent="0.25">
      <c r="A313" s="9">
        <v>206.01</v>
      </c>
      <c r="B313" s="9" t="s">
        <v>27</v>
      </c>
      <c r="C313" s="13" t="s">
        <v>609</v>
      </c>
      <c r="D313" s="13" t="s">
        <v>611</v>
      </c>
      <c r="E313" s="14">
        <f>E314</f>
        <v>100000000</v>
      </c>
      <c r="F313" s="10"/>
      <c r="G313" s="9"/>
      <c r="H313" s="9"/>
    </row>
    <row r="314" spans="1:8" x14ac:dyDescent="0.25">
      <c r="A314" s="9">
        <v>206.01</v>
      </c>
      <c r="B314" s="21" t="s">
        <v>27</v>
      </c>
      <c r="C314" s="21" t="s">
        <v>484</v>
      </c>
      <c r="D314" s="21" t="s">
        <v>486</v>
      </c>
      <c r="E314" s="14">
        <f>E315</f>
        <v>100000000</v>
      </c>
      <c r="F314" s="20"/>
      <c r="G314" s="17"/>
      <c r="H314" s="17"/>
    </row>
    <row r="315" spans="1:8" x14ac:dyDescent="0.25">
      <c r="A315" s="17">
        <v>206.01</v>
      </c>
      <c r="B315" s="17" t="s">
        <v>27</v>
      </c>
      <c r="C315" s="18" t="s">
        <v>485</v>
      </c>
      <c r="D315" s="18" t="s">
        <v>486</v>
      </c>
      <c r="E315" s="19">
        <v>100000000</v>
      </c>
    </row>
  </sheetData>
  <mergeCells count="4">
    <mergeCell ref="A1:E1"/>
    <mergeCell ref="A2:E2"/>
    <mergeCell ref="A3:E3"/>
    <mergeCell ref="M5:M42"/>
  </mergeCells>
  <pageMargins left="0.70866141732283472" right="0.70866141732283472" top="0.74803149606299213" bottom="0.74803149606299213" header="0.31496062992125984" footer="0.31496062992125984"/>
  <pageSetup scale="59" orientation="portrait" r:id="rId1"/>
  <headerFooter>
    <oddFooter>&amp;LF-DAF-PRE-000&amp;C&amp;P de &amp;N
Documento confidencial. La distribución de este documento debe ser autorizado por el INAIPI &amp;RFecha de Impresión: 
&amp;D&amp;T</oddFooter>
  </headerFooter>
  <rowBreaks count="5" manualBreakCount="5">
    <brk id="43" max="16383" man="1"/>
    <brk id="95" max="4" man="1"/>
    <brk id="148" max="4" man="1"/>
    <brk id="204" max="4" man="1"/>
    <brk id="265" max="4" man="1"/>
  </rowBreaks>
  <colBreaks count="1" manualBreakCount="1">
    <brk id="5" max="313" man="1"/>
  </colBreaks>
  <ignoredErrors>
    <ignoredError sqref="A6:A4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Hoja1</vt:lpstr>
      <vt:lpstr>Gastos Operativos 2018</vt:lpstr>
      <vt:lpstr>Hoja3</vt:lpstr>
      <vt:lpstr>'Gastos Operativos 2018'!Área_de_impresión</vt:lpstr>
      <vt:lpstr>Hoja3!Área_de_impresión</vt:lpstr>
      <vt:lpstr>'Gastos Operativos 2018'!Títulos_a_imprimir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INAIPI USER</dc:creator>
  <cp:lastModifiedBy>INAIPI USER</cp:lastModifiedBy>
  <cp:lastPrinted>2018-04-03T20:01:59Z</cp:lastPrinted>
  <dcterms:created xsi:type="dcterms:W3CDTF">2018-03-09T19:05:44Z</dcterms:created>
  <dcterms:modified xsi:type="dcterms:W3CDTF">2018-04-03T21:03:00Z</dcterms:modified>
</cp:coreProperties>
</file>